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8800" windowHeight="12432"/>
  </bookViews>
  <sheets>
    <sheet name="Перечень строек и объектов " sheetId="11" r:id="rId1"/>
  </sheets>
  <definedNames>
    <definedName name="_xlnm.Print_Titles" localSheetId="0">'Перечень строек и объектов '!$3:$5</definedName>
    <definedName name="_xlnm.Print_Titles">#REF!</definedName>
    <definedName name="_xlnm.Print_Area" localSheetId="0">'Перечень строек и объектов '!$A$1:$N$26</definedName>
  </definedNames>
  <calcPr calcId="152511"/>
</workbook>
</file>

<file path=xl/calcChain.xml><?xml version="1.0" encoding="utf-8"?>
<calcChain xmlns="http://schemas.openxmlformats.org/spreadsheetml/2006/main">
  <c r="N26" i="11" l="1"/>
  <c r="M26" i="11"/>
  <c r="L26" i="11"/>
  <c r="J26" i="11"/>
  <c r="I26" i="11"/>
  <c r="H26" i="11"/>
  <c r="F26" i="11"/>
  <c r="E26" i="11"/>
  <c r="D26" i="11"/>
  <c r="N8" i="11" l="1"/>
  <c r="M8" i="11"/>
  <c r="J8" i="11"/>
  <c r="I8" i="11"/>
  <c r="F8" i="11"/>
  <c r="E8" i="11"/>
  <c r="N10" i="11" l="1"/>
  <c r="N9" i="11" s="1"/>
  <c r="M10" i="11"/>
  <c r="M9" i="11" s="1"/>
  <c r="L10" i="11"/>
  <c r="L9" i="11" s="1"/>
  <c r="J10" i="11"/>
  <c r="J9" i="11" s="1"/>
  <c r="I10" i="11"/>
  <c r="I9" i="11" s="1"/>
  <c r="H10" i="11"/>
  <c r="E10" i="11"/>
  <c r="E9" i="11" s="1"/>
  <c r="F10" i="11"/>
  <c r="F9" i="11" s="1"/>
  <c r="D10" i="11"/>
  <c r="D9" i="11" s="1"/>
  <c r="C12" i="11"/>
  <c r="K12" i="11"/>
  <c r="G12" i="11"/>
  <c r="K11" i="11"/>
  <c r="K10" i="11" s="1"/>
  <c r="G11" i="11"/>
  <c r="C11" i="11"/>
  <c r="G10" i="11" l="1"/>
  <c r="C9" i="11"/>
  <c r="H9" i="11"/>
  <c r="G9" i="11" s="1"/>
  <c r="C10" i="11"/>
  <c r="K9" i="11"/>
  <c r="N16" i="11"/>
  <c r="M16" i="11"/>
  <c r="L16" i="11"/>
  <c r="I16" i="11"/>
  <c r="H16" i="11"/>
  <c r="E16" i="11"/>
  <c r="D16" i="11"/>
  <c r="K19" i="11"/>
  <c r="G19" i="11"/>
  <c r="C19" i="11"/>
  <c r="G25" i="11"/>
  <c r="K24" i="11"/>
  <c r="G21" i="11"/>
  <c r="G24" i="11"/>
  <c r="C24" i="11"/>
  <c r="M20" i="11"/>
  <c r="L20" i="11"/>
  <c r="I20" i="11"/>
  <c r="H20" i="11"/>
  <c r="E20" i="11"/>
  <c r="F20" i="11"/>
  <c r="D20" i="11"/>
  <c r="K21" i="11"/>
  <c r="C21" i="11"/>
  <c r="I7" i="11"/>
  <c r="I6" i="11" s="1"/>
  <c r="N25" i="11" l="1"/>
  <c r="K25" i="11" s="1"/>
  <c r="C25" i="11"/>
  <c r="N23" i="11"/>
  <c r="G23" i="11"/>
  <c r="C23" i="11"/>
  <c r="K22" i="11"/>
  <c r="J22" i="11"/>
  <c r="J20" i="11" s="1"/>
  <c r="C22" i="11"/>
  <c r="K18" i="11"/>
  <c r="G18" i="11"/>
  <c r="F18" i="11"/>
  <c r="K17" i="11"/>
  <c r="J17" i="11"/>
  <c r="J16" i="11" s="1"/>
  <c r="C17" i="11"/>
  <c r="N14" i="11"/>
  <c r="K15" i="11"/>
  <c r="K14" i="11" s="1"/>
  <c r="G15" i="11"/>
  <c r="C15" i="11"/>
  <c r="M14" i="11"/>
  <c r="M13" i="11" s="1"/>
  <c r="L14" i="11"/>
  <c r="L13" i="11" s="1"/>
  <c r="J14" i="11"/>
  <c r="I14" i="11"/>
  <c r="I13" i="11" s="1"/>
  <c r="H14" i="11"/>
  <c r="H13" i="11" s="1"/>
  <c r="F14" i="11"/>
  <c r="E14" i="11"/>
  <c r="E13" i="11" s="1"/>
  <c r="D14" i="11"/>
  <c r="D13" i="11" s="1"/>
  <c r="C18" i="11" l="1"/>
  <c r="F16" i="11"/>
  <c r="C16" i="11" s="1"/>
  <c r="K23" i="11"/>
  <c r="N20" i="11"/>
  <c r="N13" i="11" s="1"/>
  <c r="J13" i="11"/>
  <c r="G20" i="11"/>
  <c r="G14" i="11"/>
  <c r="G17" i="11"/>
  <c r="G22" i="11"/>
  <c r="C14" i="11"/>
  <c r="F13" i="11"/>
  <c r="G16" i="11"/>
  <c r="K16" i="11"/>
  <c r="C20" i="11" l="1"/>
  <c r="K13" i="11"/>
  <c r="K20" i="11"/>
  <c r="G13" i="11"/>
  <c r="C13" i="11"/>
  <c r="N7" i="11"/>
  <c r="N6" i="11" s="1"/>
  <c r="M7" i="11"/>
  <c r="M6" i="11" s="1"/>
  <c r="L7" i="11"/>
  <c r="L6" i="11" s="1"/>
  <c r="J7" i="11"/>
  <c r="J6" i="11" s="1"/>
  <c r="H7" i="11"/>
  <c r="H6" i="11" s="1"/>
  <c r="F7" i="11"/>
  <c r="F6" i="11" s="1"/>
  <c r="E7" i="11"/>
  <c r="E6" i="11" s="1"/>
  <c r="D7" i="11"/>
  <c r="D6" i="11" s="1"/>
  <c r="C26" i="11" l="1"/>
  <c r="G7" i="11"/>
  <c r="K7" i="11"/>
  <c r="K6" i="11" l="1"/>
  <c r="G6" i="11"/>
  <c r="C6" i="11"/>
  <c r="C7" i="11"/>
  <c r="K26" i="11" l="1"/>
  <c r="G26" i="11"/>
  <c r="C8" i="11"/>
  <c r="G8" i="11"/>
  <c r="K8" i="11"/>
</calcChain>
</file>

<file path=xl/sharedStrings.xml><?xml version="1.0" encoding="utf-8"?>
<sst xmlns="http://schemas.openxmlformats.org/spreadsheetml/2006/main" count="61" uniqueCount="52">
  <si>
    <t>№ 
п/п</t>
  </si>
  <si>
    <t>В том числе:</t>
  </si>
  <si>
    <t>средства 
МО</t>
  </si>
  <si>
    <t>1.1.</t>
  </si>
  <si>
    <t>1.1.1.</t>
  </si>
  <si>
    <t xml:space="preserve">   </t>
  </si>
  <si>
    <t>средства 
АО</t>
  </si>
  <si>
    <t>Всего по объектам:</t>
  </si>
  <si>
    <t>Всего по главному распорядителю бюджетных средств: 
Департамент градостроительства и архитектуры Администрации города Ханты-Мансийска</t>
  </si>
  <si>
    <t>Всего по главному распорядителю бюджетных средств: 
Департамент муниципальной собственности Администрации города Ханты-Мансийска</t>
  </si>
  <si>
    <t>Средства ФБ</t>
  </si>
  <si>
    <t>2.1.</t>
  </si>
  <si>
    <t>2.1.1.</t>
  </si>
  <si>
    <t xml:space="preserve"> "Приобретение жилых помещений с целью улучшения жилищных условий отдельных категорий граждан и переселения граждан из аварийного и  непригодного для проживания жилищного фонда, выплата собственникам жилых помещений денежного возмещения за принадлежащие им жилые помещения в аварийном и непригодном для проживания жилищном фонде"</t>
  </si>
  <si>
    <t>Наименование (главный распорядитель бюджетных средств, муниципальная программа (объект, адрес - при наличии)</t>
  </si>
  <si>
    <t>Планируемый объем бюджетных инвестиций в объекты муниципальной собственности, тыс. руб.</t>
  </si>
  <si>
    <t>Всего на 2025 год</t>
  </si>
  <si>
    <t>Изъятие, в том числе путём выкупа, объектов недвижимости, земельных участков для муниципальных нужд</t>
  </si>
  <si>
    <t>Всего на 2026 год</t>
  </si>
  <si>
    <t>Приют для животных в городе Ханты-Мансийске</t>
  </si>
  <si>
    <t>1.</t>
  </si>
  <si>
    <t>2.</t>
  </si>
  <si>
    <t>Информация о планируемых бюджетных инвестициях в объекты муниципальной собственности, а также планируемом предоставлении субсидий на осуществление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 на 2025 год и на плановый период 2026 и 2027 годов</t>
  </si>
  <si>
    <t>Муниципальная программа "Развитие транспортной системы"</t>
  </si>
  <si>
    <t xml:space="preserve">Муниципальная программа "Обеспечение доступным и комфортным жильем" </t>
  </si>
  <si>
    <t>Строительство улично-дорожной сети микрорайона «Береговая зона» (этап 2,3)</t>
  </si>
  <si>
    <t>Строительство улично-дорожной сети микрорайона «Восточный» (1 этап)</t>
  </si>
  <si>
    <t xml:space="preserve">Муниципальная программа "Строительство и формирование комфортной городской среды" </t>
  </si>
  <si>
    <t>Реконструкция объекта "Полигон бытовых и промышленных отходов города Ханты-Мансийска"</t>
  </si>
  <si>
    <t>Реконструкция автоматизированной отдельно стоящей блок-модульной газовой котельной полной заводской готовности №29 мощностью 12МВт</t>
  </si>
  <si>
    <t>Выполнение проектно-сметных работ по объекту: «Строительство централизованных сетей канализации по переулку Надежды в городе Ханты-Мансийске»</t>
  </si>
  <si>
    <t>Выполнение проектно-сметных работ по строительству автомобильной дороги по ул. Елены Сагандуковой</t>
  </si>
  <si>
    <t>Реконструкция магистрального канализационного коллектора по ул. Новая</t>
  </si>
  <si>
    <t>Муниципальная программа "Развитие жилищно-коммунального комплекса, энергетики, дорожного хозяйства и благоустройство"</t>
  </si>
  <si>
    <t>Всего по главному распорядителю бюджетных средств: 
Департамент образования Администрации города Ханты-Мансийска</t>
  </si>
  <si>
    <t>3.</t>
  </si>
  <si>
    <t>3.1.</t>
  </si>
  <si>
    <t>3.1.1.</t>
  </si>
  <si>
    <t>2.1.2.</t>
  </si>
  <si>
    <t>Средняя школа на 1500 учащихся в районе СУ-967 города Ханты-Мансийска</t>
  </si>
  <si>
    <t>Средняя школа на 1056 учащихся в микрорайоне Учхоз города Ханты-Мансийска</t>
  </si>
  <si>
    <t>3.2.</t>
  </si>
  <si>
    <t>3.2.1.</t>
  </si>
  <si>
    <t>3.2.2.</t>
  </si>
  <si>
    <t>3.2.3.</t>
  </si>
  <si>
    <t>3.3.</t>
  </si>
  <si>
    <t>3.3.1.</t>
  </si>
  <si>
    <t>3.3.2.</t>
  </si>
  <si>
    <t>3.3.3.</t>
  </si>
  <si>
    <t>3.3.4.</t>
  </si>
  <si>
    <t>3.3.5.</t>
  </si>
  <si>
    <t>Всего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</si>
</sst>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="115" zoomScaleNormal="115" zoomScaleSheetLayoutView="115" workbookViewId="0">
      <selection activeCell="I6" sqref="I6"/>
    </sheetView>
  </sheetViews>
  <sheetFormatPr defaultColWidth="9.109375" defaultRowHeight="13.2" x14ac:dyDescent="0.25"/>
  <cols>
    <col min="1" max="1" width="7.33203125" style="2" customWidth="1"/>
    <col min="2" max="2" width="62.109375" style="2" customWidth="1"/>
    <col min="3" max="3" width="13.5546875" style="11" customWidth="1"/>
    <col min="4" max="4" width="13.44140625" style="2" bestFit="1" customWidth="1"/>
    <col min="5" max="5" width="13.5546875" style="3" customWidth="1"/>
    <col min="6" max="6" width="13.5546875" style="2" customWidth="1"/>
    <col min="7" max="7" width="15.6640625" style="11" customWidth="1"/>
    <col min="8" max="8" width="12.5546875" style="2" bestFit="1" customWidth="1"/>
    <col min="9" max="9" width="13.5546875" style="2" customWidth="1"/>
    <col min="10" max="10" width="13.5546875" style="3" customWidth="1"/>
    <col min="11" max="11" width="13.5546875" style="5" customWidth="1"/>
    <col min="12" max="12" width="12.5546875" style="3" bestFit="1" customWidth="1"/>
    <col min="13" max="14" width="13.5546875" style="3" customWidth="1"/>
    <col min="15" max="16384" width="9.109375" style="3"/>
  </cols>
  <sheetData>
    <row r="1" spans="1:14" ht="10.199999999999999" customHeight="1" x14ac:dyDescent="0.25">
      <c r="A1" s="4"/>
      <c r="B1" s="4"/>
      <c r="E1" s="2"/>
      <c r="F1" s="8"/>
      <c r="G1" s="5"/>
      <c r="H1" s="5"/>
      <c r="I1" s="5"/>
      <c r="J1" s="5"/>
      <c r="L1" s="5"/>
    </row>
    <row r="2" spans="1:14" ht="76.5" customHeight="1" x14ac:dyDescent="0.25">
      <c r="A2" s="33" t="s">
        <v>22</v>
      </c>
      <c r="B2" s="33"/>
      <c r="C2" s="33"/>
      <c r="D2" s="33"/>
      <c r="E2" s="33"/>
      <c r="F2" s="33"/>
      <c r="G2" s="34"/>
      <c r="H2" s="34"/>
      <c r="I2" s="34"/>
      <c r="J2" s="34"/>
      <c r="K2" s="34"/>
      <c r="L2" s="34"/>
      <c r="M2" s="34"/>
      <c r="N2" s="34"/>
    </row>
    <row r="3" spans="1:14" ht="23.25" customHeight="1" x14ac:dyDescent="0.25">
      <c r="A3" s="35" t="s">
        <v>0</v>
      </c>
      <c r="B3" s="37" t="s">
        <v>14</v>
      </c>
      <c r="C3" s="37" t="s">
        <v>15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 ht="15" customHeight="1" x14ac:dyDescent="0.25">
      <c r="A4" s="36"/>
      <c r="B4" s="37"/>
      <c r="C4" s="37" t="s">
        <v>16</v>
      </c>
      <c r="D4" s="38" t="s">
        <v>1</v>
      </c>
      <c r="E4" s="39"/>
      <c r="F4" s="40"/>
      <c r="G4" s="37" t="s">
        <v>18</v>
      </c>
      <c r="H4" s="38" t="s">
        <v>1</v>
      </c>
      <c r="I4" s="39"/>
      <c r="J4" s="40"/>
      <c r="K4" s="37" t="s">
        <v>51</v>
      </c>
      <c r="L4" s="38" t="s">
        <v>1</v>
      </c>
      <c r="M4" s="39"/>
      <c r="N4" s="40"/>
    </row>
    <row r="5" spans="1:14" ht="26.4" x14ac:dyDescent="0.25">
      <c r="A5" s="36"/>
      <c r="B5" s="37"/>
      <c r="C5" s="37"/>
      <c r="D5" s="13" t="s">
        <v>10</v>
      </c>
      <c r="E5" s="13" t="s">
        <v>6</v>
      </c>
      <c r="F5" s="13" t="s">
        <v>2</v>
      </c>
      <c r="G5" s="37"/>
      <c r="H5" s="13" t="s">
        <v>10</v>
      </c>
      <c r="I5" s="13" t="s">
        <v>6</v>
      </c>
      <c r="J5" s="13" t="s">
        <v>2</v>
      </c>
      <c r="K5" s="37"/>
      <c r="L5" s="13" t="s">
        <v>10</v>
      </c>
      <c r="M5" s="13" t="s">
        <v>6</v>
      </c>
      <c r="N5" s="13" t="s">
        <v>2</v>
      </c>
    </row>
    <row r="6" spans="1:14" ht="39.6" x14ac:dyDescent="0.25">
      <c r="A6" s="12" t="s">
        <v>20</v>
      </c>
      <c r="B6" s="6" t="s">
        <v>9</v>
      </c>
      <c r="C6" s="14">
        <f t="shared" ref="C6:C8" si="0">D6+E6+F6</f>
        <v>223554.7</v>
      </c>
      <c r="D6" s="14">
        <f>D7</f>
        <v>0</v>
      </c>
      <c r="E6" s="14">
        <f t="shared" ref="E6:F6" si="1">E7</f>
        <v>198963.7</v>
      </c>
      <c r="F6" s="14">
        <f t="shared" si="1"/>
        <v>24591</v>
      </c>
      <c r="G6" s="19">
        <f>H6+I6+J6</f>
        <v>351909.79999999993</v>
      </c>
      <c r="H6" s="19">
        <f>H7</f>
        <v>0</v>
      </c>
      <c r="I6" s="19">
        <f t="shared" ref="I6" si="2">I7</f>
        <v>313199.69999999995</v>
      </c>
      <c r="J6" s="19">
        <f t="shared" ref="J6" si="3">J7</f>
        <v>38710.1</v>
      </c>
      <c r="K6" s="19">
        <f>L6+M6+N6</f>
        <v>111704.4</v>
      </c>
      <c r="L6" s="19">
        <f>L7</f>
        <v>0</v>
      </c>
      <c r="M6" s="19">
        <f t="shared" ref="M6" si="4">M7</f>
        <v>99416.9</v>
      </c>
      <c r="N6" s="19">
        <f t="shared" ref="N6" si="5">N7</f>
        <v>12287.5</v>
      </c>
    </row>
    <row r="7" spans="1:14" s="5" customFormat="1" ht="29.25" customHeight="1" x14ac:dyDescent="0.25">
      <c r="A7" s="12" t="s">
        <v>3</v>
      </c>
      <c r="B7" s="6" t="s">
        <v>24</v>
      </c>
      <c r="C7" s="14">
        <f t="shared" si="0"/>
        <v>223554.7</v>
      </c>
      <c r="D7" s="14">
        <f>D8</f>
        <v>0</v>
      </c>
      <c r="E7" s="14">
        <f t="shared" ref="E7:F7" si="6">E8</f>
        <v>198963.7</v>
      </c>
      <c r="F7" s="14">
        <f t="shared" si="6"/>
        <v>24591</v>
      </c>
      <c r="G7" s="19">
        <f t="shared" ref="G7" si="7">H7+I7+J7</f>
        <v>351909.79999999993</v>
      </c>
      <c r="H7" s="19">
        <f>H8</f>
        <v>0</v>
      </c>
      <c r="I7" s="19">
        <f t="shared" ref="I7:J7" si="8">I8</f>
        <v>313199.69999999995</v>
      </c>
      <c r="J7" s="19">
        <f t="shared" si="8"/>
        <v>38710.1</v>
      </c>
      <c r="K7" s="19">
        <f t="shared" ref="K7" si="9">L7+M7+N7</f>
        <v>111704.4</v>
      </c>
      <c r="L7" s="19">
        <f>L8</f>
        <v>0</v>
      </c>
      <c r="M7" s="19">
        <f t="shared" ref="M7:N7" si="10">M8</f>
        <v>99416.9</v>
      </c>
      <c r="N7" s="19">
        <f t="shared" si="10"/>
        <v>12287.5</v>
      </c>
    </row>
    <row r="8" spans="1:14" ht="69" customHeight="1" x14ac:dyDescent="0.25">
      <c r="A8" s="10" t="s">
        <v>4</v>
      </c>
      <c r="B8" s="9" t="s">
        <v>13</v>
      </c>
      <c r="C8" s="15">
        <f t="shared" si="0"/>
        <v>223554.7</v>
      </c>
      <c r="D8" s="15">
        <v>0</v>
      </c>
      <c r="E8" s="15">
        <f>72716.9+99546.8+26700</f>
        <v>198963.7</v>
      </c>
      <c r="F8" s="15">
        <f>8987.5+12303.5+3300</f>
        <v>24591</v>
      </c>
      <c r="G8" s="18">
        <f t="shared" ref="G8" si="11">H8+I8+J8</f>
        <v>351909.79999999993</v>
      </c>
      <c r="H8" s="18">
        <v>0</v>
      </c>
      <c r="I8" s="18">
        <f>213782.8+72716.9+26700</f>
        <v>313199.69999999995</v>
      </c>
      <c r="J8" s="18">
        <f>26422.6+8987.5+3300</f>
        <v>38710.1</v>
      </c>
      <c r="K8" s="18">
        <f t="shared" ref="K8" si="12">L8+M8+N8</f>
        <v>111704.4</v>
      </c>
      <c r="L8" s="18">
        <v>0</v>
      </c>
      <c r="M8" s="18">
        <f>72716.9+26700</f>
        <v>99416.9</v>
      </c>
      <c r="N8" s="18">
        <f>3300+8987.5</f>
        <v>12287.5</v>
      </c>
    </row>
    <row r="9" spans="1:14" s="5" customFormat="1" ht="26.4" x14ac:dyDescent="0.25">
      <c r="A9" s="29" t="s">
        <v>21</v>
      </c>
      <c r="B9" s="6" t="s">
        <v>34</v>
      </c>
      <c r="C9" s="28">
        <f>D9+E9+F9</f>
        <v>992636.79999999993</v>
      </c>
      <c r="D9" s="28">
        <f>D10</f>
        <v>0</v>
      </c>
      <c r="E9" s="28">
        <f t="shared" ref="E9:F9" si="13">E10</f>
        <v>893373.2</v>
      </c>
      <c r="F9" s="28">
        <f t="shared" si="13"/>
        <v>99263.6</v>
      </c>
      <c r="G9" s="28">
        <f>H9+I9+J9</f>
        <v>416492.7</v>
      </c>
      <c r="H9" s="28">
        <f>H10</f>
        <v>0</v>
      </c>
      <c r="I9" s="28">
        <f t="shared" ref="I9" si="14">I10</f>
        <v>374843.4</v>
      </c>
      <c r="J9" s="28">
        <f t="shared" ref="J9" si="15">J10</f>
        <v>41649.300000000003</v>
      </c>
      <c r="K9" s="28">
        <f>L9+M9+N9</f>
        <v>301256.09999999998</v>
      </c>
      <c r="L9" s="28">
        <f>L10</f>
        <v>0</v>
      </c>
      <c r="M9" s="28">
        <f t="shared" ref="M9" si="16">M10</f>
        <v>271130.5</v>
      </c>
      <c r="N9" s="28">
        <f t="shared" ref="N9" si="17">N10</f>
        <v>30125.599999999999</v>
      </c>
    </row>
    <row r="10" spans="1:14" ht="26.4" x14ac:dyDescent="0.25">
      <c r="A10" s="20" t="s">
        <v>11</v>
      </c>
      <c r="B10" s="21" t="s">
        <v>27</v>
      </c>
      <c r="C10" s="19">
        <f>SUM(D10:F10)</f>
        <v>992636.79999999993</v>
      </c>
      <c r="D10" s="19">
        <f>SUM(D11:D12)</f>
        <v>0</v>
      </c>
      <c r="E10" s="19">
        <f t="shared" ref="E10:F10" si="18">SUM(E11:E12)</f>
        <v>893373.2</v>
      </c>
      <c r="F10" s="19">
        <f t="shared" si="18"/>
        <v>99263.6</v>
      </c>
      <c r="G10" s="19">
        <f>SUM(H10:J10)</f>
        <v>416492.7</v>
      </c>
      <c r="H10" s="19">
        <f>SUM(H11:H12)</f>
        <v>0</v>
      </c>
      <c r="I10" s="19">
        <f t="shared" ref="I10" si="19">SUM(I11:I12)</f>
        <v>374843.4</v>
      </c>
      <c r="J10" s="19">
        <f t="shared" ref="J10" si="20">SUM(J11:J12)</f>
        <v>41649.300000000003</v>
      </c>
      <c r="K10" s="19">
        <f t="shared" ref="K10" si="21">SUM(K11:K11)</f>
        <v>301256.09999999998</v>
      </c>
      <c r="L10" s="19">
        <f>SUM(L11:L12)</f>
        <v>0</v>
      </c>
      <c r="M10" s="19">
        <f t="shared" ref="M10" si="22">SUM(M11:M12)</f>
        <v>271130.5</v>
      </c>
      <c r="N10" s="19">
        <f t="shared" ref="N10" si="23">SUM(N11:N12)</f>
        <v>30125.599999999999</v>
      </c>
    </row>
    <row r="11" spans="1:14" ht="26.4" x14ac:dyDescent="0.25">
      <c r="A11" s="30" t="s">
        <v>12</v>
      </c>
      <c r="B11" s="9" t="s">
        <v>39</v>
      </c>
      <c r="C11" s="18">
        <f>SUM(D11:F11)</f>
        <v>627350.9</v>
      </c>
      <c r="D11" s="15">
        <v>0</v>
      </c>
      <c r="E11" s="15">
        <v>564615.9</v>
      </c>
      <c r="F11" s="15">
        <v>62735</v>
      </c>
      <c r="G11" s="18">
        <f>SUM(H11:J11)</f>
        <v>303397.10000000003</v>
      </c>
      <c r="H11" s="18">
        <v>0</v>
      </c>
      <c r="I11" s="18">
        <v>273057.40000000002</v>
      </c>
      <c r="J11" s="18">
        <v>30339.7</v>
      </c>
      <c r="K11" s="18">
        <f>SUM(L11:N11)</f>
        <v>301256.09999999998</v>
      </c>
      <c r="L11" s="18">
        <v>0</v>
      </c>
      <c r="M11" s="18">
        <v>271130.5</v>
      </c>
      <c r="N11" s="18">
        <v>30125.599999999999</v>
      </c>
    </row>
    <row r="12" spans="1:14" ht="26.4" x14ac:dyDescent="0.25">
      <c r="A12" s="10" t="s">
        <v>38</v>
      </c>
      <c r="B12" s="9" t="s">
        <v>40</v>
      </c>
      <c r="C12" s="18">
        <f>SUM(D12:F12)</f>
        <v>365285.89999999997</v>
      </c>
      <c r="D12" s="15">
        <v>0</v>
      </c>
      <c r="E12" s="15">
        <v>328757.3</v>
      </c>
      <c r="F12" s="15">
        <v>36528.6</v>
      </c>
      <c r="G12" s="18">
        <f>SUM(H12:J12)</f>
        <v>113095.6</v>
      </c>
      <c r="H12" s="18">
        <v>0</v>
      </c>
      <c r="I12" s="18">
        <v>101786</v>
      </c>
      <c r="J12" s="18">
        <v>11309.6</v>
      </c>
      <c r="K12" s="18">
        <f>SUM(L12:N12)</f>
        <v>0</v>
      </c>
      <c r="L12" s="18">
        <v>0</v>
      </c>
      <c r="M12" s="18">
        <v>0</v>
      </c>
      <c r="N12" s="18">
        <v>0</v>
      </c>
    </row>
    <row r="13" spans="1:14" s="22" customFormat="1" ht="47.25" customHeight="1" x14ac:dyDescent="0.25">
      <c r="A13" s="20" t="s">
        <v>35</v>
      </c>
      <c r="B13" s="21" t="s">
        <v>8</v>
      </c>
      <c r="C13" s="28">
        <f>D13+E13+F13</f>
        <v>592936.6</v>
      </c>
      <c r="D13" s="28">
        <f>D14+D16+D20</f>
        <v>0</v>
      </c>
      <c r="E13" s="28">
        <f t="shared" ref="E13:F13" si="24">E14+E16+E20</f>
        <v>491751.9</v>
      </c>
      <c r="F13" s="28">
        <f t="shared" si="24"/>
        <v>101184.7</v>
      </c>
      <c r="G13" s="28">
        <f>H13+I13+J13</f>
        <v>305198.3</v>
      </c>
      <c r="H13" s="28">
        <f>H14+H16+H20</f>
        <v>0</v>
      </c>
      <c r="I13" s="28">
        <f t="shared" ref="I13" si="25">I14+I16+I20</f>
        <v>196548.6</v>
      </c>
      <c r="J13" s="28">
        <f t="shared" ref="J13" si="26">J14+J16+J20</f>
        <v>108649.7</v>
      </c>
      <c r="K13" s="28">
        <f>L13+M13+N13</f>
        <v>824306.3</v>
      </c>
      <c r="L13" s="28">
        <f>L14+L16+L20</f>
        <v>0</v>
      </c>
      <c r="M13" s="28">
        <f t="shared" ref="M13" si="27">M14+M16+M20</f>
        <v>592817.6</v>
      </c>
      <c r="N13" s="28">
        <f t="shared" ref="N13" si="28">N14+N16+N20</f>
        <v>231488.7</v>
      </c>
    </row>
    <row r="14" spans="1:14" s="22" customFormat="1" ht="51" customHeight="1" x14ac:dyDescent="0.25">
      <c r="A14" s="20" t="s">
        <v>36</v>
      </c>
      <c r="B14" s="21" t="s">
        <v>27</v>
      </c>
      <c r="C14" s="19">
        <f>SUM(D14:F14)</f>
        <v>44282.7</v>
      </c>
      <c r="D14" s="19">
        <f>SUM(D15:D15)</f>
        <v>0</v>
      </c>
      <c r="E14" s="19">
        <f>SUM(E15:E15)</f>
        <v>0</v>
      </c>
      <c r="F14" s="19">
        <f>SUM(F15:F15)</f>
        <v>44282.7</v>
      </c>
      <c r="G14" s="19">
        <f>SUM(H14:J14)</f>
        <v>36811</v>
      </c>
      <c r="H14" s="19">
        <f t="shared" ref="H14:N14" si="29">SUM(H15:H15)</f>
        <v>0</v>
      </c>
      <c r="I14" s="19">
        <f t="shared" si="29"/>
        <v>0</v>
      </c>
      <c r="J14" s="19">
        <f t="shared" si="29"/>
        <v>36811</v>
      </c>
      <c r="K14" s="19">
        <f t="shared" si="29"/>
        <v>5620.1</v>
      </c>
      <c r="L14" s="19">
        <f t="shared" si="29"/>
        <v>0</v>
      </c>
      <c r="M14" s="19">
        <f t="shared" si="29"/>
        <v>0</v>
      </c>
      <c r="N14" s="19">
        <f t="shared" si="29"/>
        <v>5620.1</v>
      </c>
    </row>
    <row r="15" spans="1:14" s="22" customFormat="1" ht="36.75" customHeight="1" x14ac:dyDescent="0.25">
      <c r="A15" s="23" t="s">
        <v>37</v>
      </c>
      <c r="B15" s="24" t="s">
        <v>17</v>
      </c>
      <c r="C15" s="18">
        <f>SUM(D15:F15)</f>
        <v>44282.7</v>
      </c>
      <c r="D15" s="18">
        <v>0</v>
      </c>
      <c r="E15" s="18">
        <v>0</v>
      </c>
      <c r="F15" s="18">
        <v>44282.7</v>
      </c>
      <c r="G15" s="18">
        <f>SUM(H15:J15)</f>
        <v>36811</v>
      </c>
      <c r="H15" s="18">
        <v>0</v>
      </c>
      <c r="I15" s="18">
        <v>0</v>
      </c>
      <c r="J15" s="18">
        <v>36811</v>
      </c>
      <c r="K15" s="18">
        <f t="shared" ref="K15:K19" si="30">SUM(L15:N15)</f>
        <v>5620.1</v>
      </c>
      <c r="L15" s="18">
        <v>0</v>
      </c>
      <c r="M15" s="18">
        <v>0</v>
      </c>
      <c r="N15" s="18">
        <v>5620.1</v>
      </c>
    </row>
    <row r="16" spans="1:14" s="1" customFormat="1" ht="33.75" customHeight="1" x14ac:dyDescent="0.25">
      <c r="A16" s="16" t="s">
        <v>41</v>
      </c>
      <c r="B16" s="7" t="s">
        <v>23</v>
      </c>
      <c r="C16" s="14">
        <f>SUM(D16:F16)</f>
        <v>380384.8</v>
      </c>
      <c r="D16" s="14">
        <f>SUM(D17:D19)</f>
        <v>0</v>
      </c>
      <c r="E16" s="14">
        <f t="shared" ref="E16:F16" si="31">SUM(E17:E19)</f>
        <v>342346.3</v>
      </c>
      <c r="F16" s="14">
        <f t="shared" si="31"/>
        <v>38038.5</v>
      </c>
      <c r="G16" s="19">
        <f>SUM(H16:J16)</f>
        <v>218387.30000000002</v>
      </c>
      <c r="H16" s="14">
        <f>SUM(H17:H19)</f>
        <v>0</v>
      </c>
      <c r="I16" s="14">
        <f t="shared" ref="I16" si="32">SUM(I17:I19)</f>
        <v>196548.6</v>
      </c>
      <c r="J16" s="14">
        <f t="shared" ref="J16" si="33">SUM(J17:J19)</f>
        <v>21838.7</v>
      </c>
      <c r="K16" s="19">
        <f t="shared" si="30"/>
        <v>668686.19999999995</v>
      </c>
      <c r="L16" s="14">
        <f>SUM(L17:L19)</f>
        <v>0</v>
      </c>
      <c r="M16" s="14">
        <f t="shared" ref="M16" si="34">SUM(M17:M19)</f>
        <v>592817.6</v>
      </c>
      <c r="N16" s="14">
        <f t="shared" ref="N16" si="35">SUM(N17:N19)</f>
        <v>75868.600000000006</v>
      </c>
    </row>
    <row r="17" spans="1:14" s="1" customFormat="1" ht="42.75" customHeight="1" x14ac:dyDescent="0.25">
      <c r="A17" s="10" t="s">
        <v>42</v>
      </c>
      <c r="B17" s="17" t="s">
        <v>25</v>
      </c>
      <c r="C17" s="15">
        <f t="shared" ref="C17:C19" si="36">SUM(D17:F17)</f>
        <v>380384.8</v>
      </c>
      <c r="D17" s="15">
        <v>0</v>
      </c>
      <c r="E17" s="15">
        <v>342346.3</v>
      </c>
      <c r="F17" s="15">
        <v>38038.5</v>
      </c>
      <c r="G17" s="18">
        <f t="shared" ref="G17" si="37">SUM(H17:J17)</f>
        <v>0</v>
      </c>
      <c r="H17" s="18">
        <v>0</v>
      </c>
      <c r="I17" s="18">
        <v>0</v>
      </c>
      <c r="J17" s="18">
        <f t="shared" ref="J17" si="38">I17-H17</f>
        <v>0</v>
      </c>
      <c r="K17" s="18">
        <f t="shared" si="30"/>
        <v>0</v>
      </c>
      <c r="L17" s="18">
        <v>0</v>
      </c>
      <c r="M17" s="18">
        <v>0</v>
      </c>
      <c r="N17" s="18">
        <v>0</v>
      </c>
    </row>
    <row r="18" spans="1:14" s="1" customFormat="1" ht="33.75" customHeight="1" x14ac:dyDescent="0.25">
      <c r="A18" s="10" t="s">
        <v>43</v>
      </c>
      <c r="B18" s="17" t="s">
        <v>26</v>
      </c>
      <c r="C18" s="15">
        <f t="shared" si="36"/>
        <v>0</v>
      </c>
      <c r="D18" s="15">
        <v>0</v>
      </c>
      <c r="E18" s="15">
        <v>0</v>
      </c>
      <c r="F18" s="15">
        <f t="shared" ref="F18" si="39">E18-D18</f>
        <v>0</v>
      </c>
      <c r="G18" s="18">
        <f>SUM(H18:J18)</f>
        <v>218387.30000000002</v>
      </c>
      <c r="H18" s="18">
        <v>0</v>
      </c>
      <c r="I18" s="18">
        <v>196548.6</v>
      </c>
      <c r="J18" s="18">
        <v>21838.7</v>
      </c>
      <c r="K18" s="18">
        <f t="shared" si="30"/>
        <v>658686.19999999995</v>
      </c>
      <c r="L18" s="18">
        <v>0</v>
      </c>
      <c r="M18" s="18">
        <v>592817.6</v>
      </c>
      <c r="N18" s="18">
        <v>65868.600000000006</v>
      </c>
    </row>
    <row r="19" spans="1:14" s="1" customFormat="1" ht="33.75" customHeight="1" x14ac:dyDescent="0.25">
      <c r="A19" s="10" t="s">
        <v>44</v>
      </c>
      <c r="B19" s="17" t="s">
        <v>31</v>
      </c>
      <c r="C19" s="15">
        <f t="shared" si="36"/>
        <v>0</v>
      </c>
      <c r="D19" s="15">
        <v>0</v>
      </c>
      <c r="E19" s="15">
        <v>0</v>
      </c>
      <c r="F19" s="15">
        <v>0</v>
      </c>
      <c r="G19" s="18">
        <f>SUM(H19:J19)</f>
        <v>0</v>
      </c>
      <c r="H19" s="18">
        <v>0</v>
      </c>
      <c r="I19" s="18">
        <v>0</v>
      </c>
      <c r="J19" s="18">
        <v>0</v>
      </c>
      <c r="K19" s="18">
        <f t="shared" si="30"/>
        <v>10000</v>
      </c>
      <c r="L19" s="18">
        <v>0</v>
      </c>
      <c r="M19" s="18">
        <v>0</v>
      </c>
      <c r="N19" s="18">
        <v>10000</v>
      </c>
    </row>
    <row r="20" spans="1:14" s="27" customFormat="1" ht="26.4" x14ac:dyDescent="0.25">
      <c r="A20" s="20" t="s">
        <v>45</v>
      </c>
      <c r="B20" s="21" t="s">
        <v>33</v>
      </c>
      <c r="C20" s="19">
        <f>SUM(D20:F20)</f>
        <v>168269.1</v>
      </c>
      <c r="D20" s="19">
        <f>D22+D23+D25+D21+D24</f>
        <v>0</v>
      </c>
      <c r="E20" s="19">
        <f t="shared" ref="E20:F20" si="40">E22+E23+E25+E21+E24</f>
        <v>149405.6</v>
      </c>
      <c r="F20" s="19">
        <f t="shared" si="40"/>
        <v>18863.5</v>
      </c>
      <c r="G20" s="19">
        <f>SUM(H20:J20)</f>
        <v>50000</v>
      </c>
      <c r="H20" s="19">
        <f>H22+H23+H25+H21+H24</f>
        <v>0</v>
      </c>
      <c r="I20" s="19">
        <f t="shared" ref="I20" si="41">I22+I23+I25+I21+I24</f>
        <v>0</v>
      </c>
      <c r="J20" s="19">
        <f t="shared" ref="J20" si="42">J22+J23+J25+J21+J24</f>
        <v>50000</v>
      </c>
      <c r="K20" s="19">
        <f>SUM(L20:N20)</f>
        <v>150000</v>
      </c>
      <c r="L20" s="19">
        <f>L22+L23+L25+L21+L24</f>
        <v>0</v>
      </c>
      <c r="M20" s="19">
        <f t="shared" ref="M20" si="43">M22+M23+M25+M21+M24</f>
        <v>0</v>
      </c>
      <c r="N20" s="19">
        <f t="shared" ref="N20" si="44">N22+N23+N25+N21+N24</f>
        <v>150000</v>
      </c>
    </row>
    <row r="21" spans="1:14" s="22" customFormat="1" ht="26.4" x14ac:dyDescent="0.25">
      <c r="A21" s="23" t="s">
        <v>46</v>
      </c>
      <c r="B21" s="24" t="s">
        <v>29</v>
      </c>
      <c r="C21" s="18">
        <f t="shared" ref="C21:C24" si="45">SUM(D21:F21)</f>
        <v>157269.1</v>
      </c>
      <c r="D21" s="18">
        <v>0</v>
      </c>
      <c r="E21" s="18">
        <v>149405.6</v>
      </c>
      <c r="F21" s="18">
        <v>7863.5</v>
      </c>
      <c r="G21" s="18">
        <f>SUM(H21:J21)</f>
        <v>0</v>
      </c>
      <c r="H21" s="18">
        <v>0</v>
      </c>
      <c r="I21" s="18">
        <v>0</v>
      </c>
      <c r="J21" s="18">
        <v>0</v>
      </c>
      <c r="K21" s="18">
        <f t="shared" ref="K21:K23" si="46">SUM(L21:N21)</f>
        <v>0</v>
      </c>
      <c r="L21" s="18">
        <v>0</v>
      </c>
      <c r="M21" s="18">
        <v>0</v>
      </c>
      <c r="N21" s="18">
        <v>0</v>
      </c>
    </row>
    <row r="22" spans="1:14" s="22" customFormat="1" ht="26.4" x14ac:dyDescent="0.25">
      <c r="A22" s="23" t="s">
        <v>47</v>
      </c>
      <c r="B22" s="24" t="s">
        <v>28</v>
      </c>
      <c r="C22" s="18">
        <f t="shared" si="45"/>
        <v>0</v>
      </c>
      <c r="D22" s="18">
        <v>0</v>
      </c>
      <c r="E22" s="18">
        <v>0</v>
      </c>
      <c r="F22" s="18">
        <v>0</v>
      </c>
      <c r="G22" s="18">
        <f>SUM(H22:J22)</f>
        <v>0</v>
      </c>
      <c r="H22" s="18">
        <v>0</v>
      </c>
      <c r="I22" s="18">
        <v>0</v>
      </c>
      <c r="J22" s="18">
        <f>I22-H22</f>
        <v>0</v>
      </c>
      <c r="K22" s="18">
        <f t="shared" si="46"/>
        <v>150000</v>
      </c>
      <c r="L22" s="18">
        <v>0</v>
      </c>
      <c r="M22" s="18">
        <v>0</v>
      </c>
      <c r="N22" s="18">
        <v>150000</v>
      </c>
    </row>
    <row r="23" spans="1:14" s="26" customFormat="1" ht="33" customHeight="1" x14ac:dyDescent="0.25">
      <c r="A23" s="23" t="s">
        <v>48</v>
      </c>
      <c r="B23" s="24" t="s">
        <v>19</v>
      </c>
      <c r="C23" s="18">
        <f t="shared" si="45"/>
        <v>0</v>
      </c>
      <c r="D23" s="18">
        <v>0</v>
      </c>
      <c r="E23" s="18">
        <v>0</v>
      </c>
      <c r="F23" s="18">
        <v>0</v>
      </c>
      <c r="G23" s="18">
        <f t="shared" ref="G23:G25" si="47">SUM(H23:J23)</f>
        <v>50000</v>
      </c>
      <c r="H23" s="18">
        <v>0</v>
      </c>
      <c r="I23" s="18">
        <v>0</v>
      </c>
      <c r="J23" s="18">
        <v>50000</v>
      </c>
      <c r="K23" s="18">
        <f t="shared" si="46"/>
        <v>0</v>
      </c>
      <c r="L23" s="18">
        <v>0</v>
      </c>
      <c r="M23" s="18">
        <v>0</v>
      </c>
      <c r="N23" s="18">
        <f>M23-L23</f>
        <v>0</v>
      </c>
    </row>
    <row r="24" spans="1:14" s="26" customFormat="1" ht="39.6" x14ac:dyDescent="0.25">
      <c r="A24" s="23" t="s">
        <v>49</v>
      </c>
      <c r="B24" s="24" t="s">
        <v>30</v>
      </c>
      <c r="C24" s="18">
        <f t="shared" si="45"/>
        <v>600</v>
      </c>
      <c r="D24" s="18">
        <v>0</v>
      </c>
      <c r="E24" s="18">
        <v>0</v>
      </c>
      <c r="F24" s="18">
        <v>600</v>
      </c>
      <c r="G24" s="18">
        <f t="shared" si="47"/>
        <v>0</v>
      </c>
      <c r="H24" s="18">
        <v>0</v>
      </c>
      <c r="I24" s="18">
        <v>0</v>
      </c>
      <c r="J24" s="18">
        <v>0</v>
      </c>
      <c r="K24" s="18">
        <f>SUM(L24:N24)</f>
        <v>0</v>
      </c>
      <c r="L24" s="18">
        <v>0</v>
      </c>
      <c r="M24" s="18">
        <v>0</v>
      </c>
      <c r="N24" s="18">
        <v>0</v>
      </c>
    </row>
    <row r="25" spans="1:14" s="25" customFormat="1" ht="22.5" customHeight="1" x14ac:dyDescent="0.25">
      <c r="A25" s="23" t="s">
        <v>50</v>
      </c>
      <c r="B25" s="24" t="s">
        <v>32</v>
      </c>
      <c r="C25" s="18">
        <f>SUM(D25:F25)</f>
        <v>10400</v>
      </c>
      <c r="D25" s="18">
        <v>0</v>
      </c>
      <c r="E25" s="18">
        <v>0</v>
      </c>
      <c r="F25" s="18">
        <v>10400</v>
      </c>
      <c r="G25" s="18">
        <f t="shared" si="47"/>
        <v>0</v>
      </c>
      <c r="H25" s="18">
        <v>0</v>
      </c>
      <c r="I25" s="18">
        <v>0</v>
      </c>
      <c r="J25" s="18">
        <v>0</v>
      </c>
      <c r="K25" s="18">
        <f>SUM(L25:N25)</f>
        <v>0</v>
      </c>
      <c r="L25" s="18">
        <v>0</v>
      </c>
      <c r="M25" s="18">
        <v>0</v>
      </c>
      <c r="N25" s="18">
        <f t="shared" ref="N25" si="48">M25-L25</f>
        <v>0</v>
      </c>
    </row>
    <row r="26" spans="1:14" s="25" customFormat="1" ht="30" customHeight="1" x14ac:dyDescent="0.25">
      <c r="A26" s="31" t="s">
        <v>7</v>
      </c>
      <c r="B26" s="32"/>
      <c r="C26" s="28">
        <f>D26+E26+F26</f>
        <v>1809128.1</v>
      </c>
      <c r="D26" s="28">
        <f>D6+D13+D9</f>
        <v>0</v>
      </c>
      <c r="E26" s="28">
        <f t="shared" ref="E26:F26" si="49">E6+E13+E9</f>
        <v>1584088.8</v>
      </c>
      <c r="F26" s="28">
        <f t="shared" si="49"/>
        <v>225039.3</v>
      </c>
      <c r="G26" s="28">
        <f>H26+I26+J26</f>
        <v>1073600.7999999998</v>
      </c>
      <c r="H26" s="28">
        <f>H6+H13+H9</f>
        <v>0</v>
      </c>
      <c r="I26" s="28">
        <f t="shared" ref="I26:J26" si="50">I6+I13+I9</f>
        <v>884591.7</v>
      </c>
      <c r="J26" s="28">
        <f t="shared" si="50"/>
        <v>189009.09999999998</v>
      </c>
      <c r="K26" s="28">
        <f>L26+M26+N26</f>
        <v>1237266.8</v>
      </c>
      <c r="L26" s="28">
        <f>L6+L13+L9</f>
        <v>0</v>
      </c>
      <c r="M26" s="28">
        <f t="shared" ref="M26:N26" si="51">M6+M13+M9</f>
        <v>963365</v>
      </c>
      <c r="N26" s="28">
        <f t="shared" si="51"/>
        <v>273901.8</v>
      </c>
    </row>
    <row r="28" spans="1:14" s="2" customFormat="1" x14ac:dyDescent="0.25">
      <c r="C28" s="11"/>
      <c r="E28" s="3"/>
      <c r="F28" s="2" t="s">
        <v>5</v>
      </c>
      <c r="G28" s="11"/>
      <c r="J28" s="3"/>
      <c r="K28" s="5"/>
      <c r="L28" s="3"/>
    </row>
  </sheetData>
  <mergeCells count="11">
    <mergeCell ref="A26:B26"/>
    <mergeCell ref="A2:N2"/>
    <mergeCell ref="A3:A5"/>
    <mergeCell ref="B3:B5"/>
    <mergeCell ref="C3:N3"/>
    <mergeCell ref="C4:C5"/>
    <mergeCell ref="D4:F4"/>
    <mergeCell ref="G4:G5"/>
    <mergeCell ref="H4:J4"/>
    <mergeCell ref="K4:K5"/>
    <mergeCell ref="L4:N4"/>
  </mergeCells>
  <pageMargins left="0.27559055118110237" right="0.31496062992125984" top="0.34" bottom="0.23622047244094491" header="0.17" footer="0.19685039370078741"/>
  <pageSetup paperSize="9" scale="62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строек и объектов </vt:lpstr>
      <vt:lpstr>'Перечень строек и объектов '!Заголовки_для_печати</vt:lpstr>
      <vt:lpstr>'Перечень строек и объектов 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Economov</dc:creator>
  <cp:lastModifiedBy>KRU_DEPFIN_2</cp:lastModifiedBy>
  <cp:lastPrinted>2024-11-18T05:38:48Z</cp:lastPrinted>
  <dcterms:created xsi:type="dcterms:W3CDTF">2008-02-18T07:33:24Z</dcterms:created>
  <dcterms:modified xsi:type="dcterms:W3CDTF">2024-11-15T11:28:32Z</dcterms:modified>
</cp:coreProperties>
</file>