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7"/>
  </bookViews>
  <sheets>
    <sheet name="№ 1" sheetId="20" r:id="rId1"/>
    <sheet name="№ 2" sheetId="21" r:id="rId2"/>
    <sheet name="№14" sheetId="12" r:id="rId3"/>
    <sheet name="№ 3" sheetId="11" r:id="rId4"/>
    <sheet name="№ 4" sheetId="10" r:id="rId5"/>
    <sheet name="№ 5" sheetId="1" r:id="rId6"/>
    <sheet name="№ 6" sheetId="2" r:id="rId7"/>
    <sheet name="№ 7" sheetId="3" r:id="rId8"/>
    <sheet name="№10" sheetId="23" r:id="rId9"/>
    <sheet name="№ 9" sheetId="22" r:id="rId10"/>
    <sheet name="№ 8" sheetId="4" r:id="rId11"/>
    <sheet name="№11" sheetId="7" r:id="rId12"/>
    <sheet name="№ 12" sheetId="8" r:id="rId13"/>
    <sheet name="№ 13" sheetId="9" r:id="rId14"/>
    <sheet name="№ 15" sheetId="16" r:id="rId15"/>
    <sheet name="№ 16" sheetId="17" r:id="rId16"/>
    <sheet name="№ 17" sheetId="18" r:id="rId17"/>
  </sheets>
  <definedNames>
    <definedName name="_xlnm._FilterDatabase" localSheetId="7" hidden="1">'№ 7'!$A$4:$F$155</definedName>
    <definedName name="_xlnm._FilterDatabase" localSheetId="10" hidden="1">'№ 8'!$A$5:$G$132</definedName>
    <definedName name="_xlnm._FilterDatabase" localSheetId="9" hidden="1">'№ 9'!$A$4:$H$155</definedName>
    <definedName name="_xlnm._FilterDatabase" localSheetId="8" hidden="1">№10!$A$5:$H$133</definedName>
    <definedName name="sub_12000" localSheetId="5">'№ 5'!$B$1</definedName>
    <definedName name="_xlnm.Print_Titles" localSheetId="5">'№ 5'!$4:$4</definedName>
    <definedName name="_xlnm.Print_Titles" localSheetId="6">'№ 6'!$4:$5</definedName>
    <definedName name="_xlnm.Print_Titles" localSheetId="7">'№ 7'!$4:$4</definedName>
    <definedName name="_xlnm.Print_Titles" localSheetId="10">'№ 8'!$4:$5</definedName>
    <definedName name="_xlnm.Print_Titles" localSheetId="9">'№ 9'!$4:$4</definedName>
    <definedName name="_xlnm.Print_Titles" localSheetId="8">№10!$4:$5</definedName>
  </definedNames>
  <calcPr calcId="144525"/>
</workbook>
</file>

<file path=xl/calcChain.xml><?xml version="1.0" encoding="utf-8"?>
<calcChain xmlns="http://schemas.openxmlformats.org/spreadsheetml/2006/main">
  <c r="H6" i="23" l="1"/>
  <c r="G6" i="23"/>
  <c r="H131" i="23"/>
  <c r="G131" i="23"/>
  <c r="H130" i="23"/>
  <c r="G130" i="23"/>
  <c r="G129" i="23" s="1"/>
  <c r="H129" i="23"/>
  <c r="H127" i="23"/>
  <c r="H126" i="23" s="1"/>
  <c r="G127" i="23"/>
  <c r="G126" i="23" s="1"/>
  <c r="H121" i="23"/>
  <c r="H120" i="23" s="1"/>
  <c r="H119" i="23" s="1"/>
  <c r="H118" i="23" s="1"/>
  <c r="H117" i="23" s="1"/>
  <c r="G121" i="23"/>
  <c r="G120" i="23"/>
  <c r="G119" i="23" s="1"/>
  <c r="G118" i="23" s="1"/>
  <c r="G117" i="23" s="1"/>
  <c r="H115" i="23"/>
  <c r="G115" i="23"/>
  <c r="G114" i="23" s="1"/>
  <c r="G113" i="23" s="1"/>
  <c r="G112" i="23" s="1"/>
  <c r="G111" i="23" s="1"/>
  <c r="H114" i="23"/>
  <c r="H113" i="23" s="1"/>
  <c r="H112" i="23" s="1"/>
  <c r="H111" i="23" s="1"/>
  <c r="H109" i="23"/>
  <c r="G109" i="23"/>
  <c r="H108" i="23"/>
  <c r="G108" i="23"/>
  <c r="G107" i="23" s="1"/>
  <c r="G106" i="23" s="1"/>
  <c r="G105" i="23" s="1"/>
  <c r="G104" i="23" s="1"/>
  <c r="H107" i="23"/>
  <c r="H106" i="23" s="1"/>
  <c r="H105" i="23" s="1"/>
  <c r="H104" i="23" s="1"/>
  <c r="H102" i="23"/>
  <c r="G102" i="23"/>
  <c r="H101" i="23"/>
  <c r="G101" i="23"/>
  <c r="H99" i="23"/>
  <c r="H98" i="23" s="1"/>
  <c r="G99" i="23"/>
  <c r="G98" i="23"/>
  <c r="H93" i="23"/>
  <c r="G93" i="23"/>
  <c r="G92" i="23" s="1"/>
  <c r="G91" i="23" s="1"/>
  <c r="G90" i="23" s="1"/>
  <c r="H92" i="23"/>
  <c r="H91" i="23" s="1"/>
  <c r="H90" i="23" s="1"/>
  <c r="H87" i="23"/>
  <c r="G87" i="23"/>
  <c r="H86" i="23"/>
  <c r="G86" i="23"/>
  <c r="G85" i="23" s="1"/>
  <c r="H85" i="23"/>
  <c r="H83" i="23"/>
  <c r="H82" i="23" s="1"/>
  <c r="H81" i="23" s="1"/>
  <c r="H80" i="23" s="1"/>
  <c r="H79" i="23" s="1"/>
  <c r="H78" i="23" s="1"/>
  <c r="G83" i="23"/>
  <c r="G82" i="23" s="1"/>
  <c r="G81" i="23" s="1"/>
  <c r="H76" i="23"/>
  <c r="H75" i="23" s="1"/>
  <c r="H74" i="23" s="1"/>
  <c r="H73" i="23" s="1"/>
  <c r="H72" i="23" s="1"/>
  <c r="G76" i="23"/>
  <c r="G75" i="23" s="1"/>
  <c r="G74" i="23" s="1"/>
  <c r="G73" i="23" s="1"/>
  <c r="G72" i="23" s="1"/>
  <c r="H70" i="23"/>
  <c r="H69" i="23" s="1"/>
  <c r="H68" i="23" s="1"/>
  <c r="G70" i="23"/>
  <c r="G69" i="23"/>
  <c r="G68" i="23" s="1"/>
  <c r="H66" i="23"/>
  <c r="H65" i="23" s="1"/>
  <c r="H64" i="23" s="1"/>
  <c r="G66" i="23"/>
  <c r="G65" i="23"/>
  <c r="G64" i="23"/>
  <c r="H62" i="23"/>
  <c r="H61" i="23" s="1"/>
  <c r="H60" i="23" s="1"/>
  <c r="G62" i="23"/>
  <c r="G61" i="23" s="1"/>
  <c r="G60" i="23" s="1"/>
  <c r="H58" i="23"/>
  <c r="H57" i="23" s="1"/>
  <c r="H56" i="23" s="1"/>
  <c r="G58" i="23"/>
  <c r="G57" i="23"/>
  <c r="G56" i="23"/>
  <c r="H51" i="23"/>
  <c r="G51" i="23"/>
  <c r="H49" i="23"/>
  <c r="G49" i="23"/>
  <c r="H48" i="23"/>
  <c r="G48" i="23"/>
  <c r="H46" i="23"/>
  <c r="H45" i="23" s="1"/>
  <c r="H44" i="23" s="1"/>
  <c r="H43" i="23" s="1"/>
  <c r="H42" i="23" s="1"/>
  <c r="G46" i="23"/>
  <c r="G45" i="23" s="1"/>
  <c r="G44" i="23" s="1"/>
  <c r="G43" i="23" s="1"/>
  <c r="G42" i="23" s="1"/>
  <c r="H40" i="23"/>
  <c r="G40" i="23"/>
  <c r="G39" i="23" s="1"/>
  <c r="G38" i="23" s="1"/>
  <c r="H39" i="23"/>
  <c r="H38" i="23" s="1"/>
  <c r="H36" i="23"/>
  <c r="G36" i="23"/>
  <c r="G35" i="23" s="1"/>
  <c r="H35" i="23"/>
  <c r="H33" i="23"/>
  <c r="G33" i="23"/>
  <c r="H32" i="23"/>
  <c r="H31" i="23" s="1"/>
  <c r="G32" i="23"/>
  <c r="H28" i="23"/>
  <c r="G28" i="23"/>
  <c r="G27" i="23" s="1"/>
  <c r="G26" i="23" s="1"/>
  <c r="G25" i="23" s="1"/>
  <c r="H27" i="23"/>
  <c r="H26" i="23" s="1"/>
  <c r="H25" i="23" s="1"/>
  <c r="H23" i="23"/>
  <c r="H22" i="23" s="1"/>
  <c r="H21" i="23" s="1"/>
  <c r="H20" i="23" s="1"/>
  <c r="G23" i="23"/>
  <c r="G22" i="23"/>
  <c r="G21" i="23" s="1"/>
  <c r="G20" i="23" s="1"/>
  <c r="H18" i="23"/>
  <c r="G18" i="23"/>
  <c r="H16" i="23"/>
  <c r="G16" i="23"/>
  <c r="H15" i="23"/>
  <c r="H14" i="23" s="1"/>
  <c r="H13" i="23" s="1"/>
  <c r="H11" i="23"/>
  <c r="H10" i="23" s="1"/>
  <c r="H9" i="23" s="1"/>
  <c r="H8" i="23" s="1"/>
  <c r="G11" i="23"/>
  <c r="G10" i="23"/>
  <c r="G9" i="23"/>
  <c r="G8" i="23" s="1"/>
  <c r="G5" i="22"/>
  <c r="G154" i="22"/>
  <c r="G153" i="22" s="1"/>
  <c r="G148" i="22"/>
  <c r="G147" i="22"/>
  <c r="G146" i="22" s="1"/>
  <c r="G145" i="22" s="1"/>
  <c r="G144" i="22" s="1"/>
  <c r="G142" i="22"/>
  <c r="G141" i="22" s="1"/>
  <c r="G140" i="22" s="1"/>
  <c r="G139" i="22" s="1"/>
  <c r="G138" i="22" s="1"/>
  <c r="G137" i="22" s="1"/>
  <c r="G135" i="22"/>
  <c r="G134" i="22" s="1"/>
  <c r="G133" i="22" s="1"/>
  <c r="G132" i="22" s="1"/>
  <c r="G131" i="22" s="1"/>
  <c r="G129" i="22"/>
  <c r="G128" i="22" s="1"/>
  <c r="G127" i="22" s="1"/>
  <c r="G126" i="22" s="1"/>
  <c r="G123" i="22"/>
  <c r="G122" i="22" s="1"/>
  <c r="G120" i="22"/>
  <c r="G119" i="22" s="1"/>
  <c r="G118" i="22" s="1"/>
  <c r="G117" i="22" s="1"/>
  <c r="G116" i="22" s="1"/>
  <c r="G114" i="22"/>
  <c r="G113" i="22" s="1"/>
  <c r="G112" i="22" s="1"/>
  <c r="G111" i="22" s="1"/>
  <c r="G109" i="22"/>
  <c r="G108" i="22"/>
  <c r="G107" i="22" s="1"/>
  <c r="G106" i="22" s="1"/>
  <c r="G105" i="22" s="1"/>
  <c r="G103" i="22"/>
  <c r="G102" i="22" s="1"/>
  <c r="G101" i="22" s="1"/>
  <c r="G99" i="22"/>
  <c r="G98" i="22" s="1"/>
  <c r="G97" i="22" s="1"/>
  <c r="G96" i="22" s="1"/>
  <c r="G95" i="22" s="1"/>
  <c r="G94" i="22" s="1"/>
  <c r="G92" i="22"/>
  <c r="G91" i="22"/>
  <c r="G90" i="22" s="1"/>
  <c r="G89" i="22" s="1"/>
  <c r="G88" i="22" s="1"/>
  <c r="G86" i="22"/>
  <c r="G85" i="22"/>
  <c r="G84" i="22" s="1"/>
  <c r="G82" i="22"/>
  <c r="G81" i="22" s="1"/>
  <c r="G80" i="22" s="1"/>
  <c r="G78" i="22"/>
  <c r="G77" i="22" s="1"/>
  <c r="G76" i="22" s="1"/>
  <c r="G74" i="22"/>
  <c r="G73" i="22"/>
  <c r="G72" i="22"/>
  <c r="G67" i="22"/>
  <c r="G65" i="22"/>
  <c r="G64" i="22"/>
  <c r="G62" i="22"/>
  <c r="G61" i="22" s="1"/>
  <c r="G60" i="22" s="1"/>
  <c r="G59" i="22" s="1"/>
  <c r="G58" i="22" s="1"/>
  <c r="G56" i="22"/>
  <c r="G55" i="22" s="1"/>
  <c r="G54" i="22" s="1"/>
  <c r="G52" i="22"/>
  <c r="G51" i="22" s="1"/>
  <c r="G50" i="22" s="1"/>
  <c r="G48" i="22"/>
  <c r="G47" i="22"/>
  <c r="G46" i="22" s="1"/>
  <c r="G44" i="22"/>
  <c r="G43" i="22" s="1"/>
  <c r="G40" i="22"/>
  <c r="G39" i="22"/>
  <c r="G37" i="22"/>
  <c r="G36" i="22" s="1"/>
  <c r="G35" i="22" s="1"/>
  <c r="G32" i="22"/>
  <c r="G31" i="22"/>
  <c r="G30" i="22" s="1"/>
  <c r="G29" i="22" s="1"/>
  <c r="G27" i="22"/>
  <c r="G26" i="22"/>
  <c r="G25" i="22"/>
  <c r="G24" i="22"/>
  <c r="G22" i="22"/>
  <c r="G21" i="22" s="1"/>
  <c r="G20" i="22" s="1"/>
  <c r="G19" i="22" s="1"/>
  <c r="G17" i="22"/>
  <c r="G14" i="22" s="1"/>
  <c r="G13" i="22" s="1"/>
  <c r="G12" i="22" s="1"/>
  <c r="G15" i="22"/>
  <c r="G10" i="22"/>
  <c r="G9" i="22" s="1"/>
  <c r="G8" i="22" s="1"/>
  <c r="G7" i="22" s="1"/>
  <c r="G6" i="4"/>
  <c r="F6" i="4"/>
  <c r="G101" i="4"/>
  <c r="G100" i="4" s="1"/>
  <c r="G98" i="4"/>
  <c r="G97" i="4"/>
  <c r="G96" i="4" s="1"/>
  <c r="G95" i="4" s="1"/>
  <c r="F101" i="4"/>
  <c r="F100" i="4" s="1"/>
  <c r="F98" i="4"/>
  <c r="F97" i="4"/>
  <c r="G75" i="4"/>
  <c r="G74" i="4" s="1"/>
  <c r="G73" i="4" s="1"/>
  <c r="G72" i="4" s="1"/>
  <c r="G71" i="4" s="1"/>
  <c r="G69" i="4"/>
  <c r="G68" i="4"/>
  <c r="G67" i="4"/>
  <c r="G65" i="4"/>
  <c r="G64" i="4"/>
  <c r="G63" i="4" s="1"/>
  <c r="G61" i="4"/>
  <c r="G60" i="4"/>
  <c r="G59" i="4" s="1"/>
  <c r="G57" i="4"/>
  <c r="G56" i="4"/>
  <c r="G55" i="4" s="1"/>
  <c r="F75" i="4"/>
  <c r="F74" i="4"/>
  <c r="F73" i="4"/>
  <c r="F72" i="4"/>
  <c r="F71" i="4"/>
  <c r="F69" i="4"/>
  <c r="F68" i="4"/>
  <c r="F67" i="4"/>
  <c r="F65" i="4"/>
  <c r="F64" i="4" s="1"/>
  <c r="F63" i="4" s="1"/>
  <c r="F61" i="4"/>
  <c r="F60" i="4"/>
  <c r="F59" i="4"/>
  <c r="F57" i="4"/>
  <c r="F56" i="4"/>
  <c r="F55" i="4"/>
  <c r="F128" i="3"/>
  <c r="F127" i="3" s="1"/>
  <c r="F126" i="3" s="1"/>
  <c r="F125" i="3" s="1"/>
  <c r="F113" i="3"/>
  <c r="F112" i="3" s="1"/>
  <c r="F111" i="3" s="1"/>
  <c r="F110" i="3" s="1"/>
  <c r="G89" i="23" l="1"/>
  <c r="G15" i="23"/>
  <c r="G14" i="23" s="1"/>
  <c r="G13" i="23" s="1"/>
  <c r="G97" i="23"/>
  <c r="G96" i="23" s="1"/>
  <c r="G95" i="23" s="1"/>
  <c r="G80" i="23"/>
  <c r="G79" i="23" s="1"/>
  <c r="G78" i="23" s="1"/>
  <c r="H97" i="23"/>
  <c r="H96" i="23" s="1"/>
  <c r="H95" i="23" s="1"/>
  <c r="H89" i="23" s="1"/>
  <c r="G55" i="23"/>
  <c r="G54" i="23" s="1"/>
  <c r="G53" i="23" s="1"/>
  <c r="H55" i="23"/>
  <c r="H54" i="23" s="1"/>
  <c r="H53" i="23" s="1"/>
  <c r="G125" i="23"/>
  <c r="G124" i="23"/>
  <c r="G123" i="23" s="1"/>
  <c r="H124" i="23"/>
  <c r="H123" i="23" s="1"/>
  <c r="H125" i="23"/>
  <c r="H7" i="23"/>
  <c r="H30" i="23"/>
  <c r="G31" i="23"/>
  <c r="G30" i="23" s="1"/>
  <c r="G7" i="23" s="1"/>
  <c r="G125" i="22"/>
  <c r="G152" i="22"/>
  <c r="G151" i="22"/>
  <c r="G150" i="22" s="1"/>
  <c r="G71" i="22"/>
  <c r="G70" i="22" s="1"/>
  <c r="G69" i="22" s="1"/>
  <c r="G42" i="22"/>
  <c r="G34" i="22" s="1"/>
  <c r="G6" i="22" s="1"/>
  <c r="F96" i="4"/>
  <c r="F95" i="4" s="1"/>
  <c r="H133" i="23" l="1"/>
  <c r="G133" i="23"/>
  <c r="G156" i="22"/>
  <c r="F26" i="3" l="1"/>
  <c r="F25" i="3" s="1"/>
  <c r="F24" i="3" s="1"/>
  <c r="F23" i="3" s="1"/>
  <c r="E6" i="2"/>
  <c r="D6" i="2"/>
  <c r="D5" i="1" l="1"/>
  <c r="D24" i="1"/>
  <c r="D20" i="1" l="1"/>
  <c r="D12" i="21" l="1"/>
  <c r="C12" i="21"/>
  <c r="C13" i="20"/>
  <c r="F81" i="3" l="1"/>
  <c r="F80" i="3" s="1"/>
  <c r="F79" i="3" s="1"/>
  <c r="H6" i="9" l="1"/>
  <c r="G6" i="9"/>
  <c r="F6" i="9"/>
  <c r="G130" i="4"/>
  <c r="G129" i="4" s="1"/>
  <c r="G128" i="4" s="1"/>
  <c r="F130" i="4"/>
  <c r="F129" i="4" s="1"/>
  <c r="F128" i="4" s="1"/>
  <c r="G10" i="4"/>
  <c r="G9" i="4" s="1"/>
  <c r="G8" i="4" s="1"/>
  <c r="G7" i="4" s="1"/>
  <c r="G15" i="4"/>
  <c r="G17" i="4"/>
  <c r="G22" i="4"/>
  <c r="G21" i="4" s="1"/>
  <c r="G20" i="4" s="1"/>
  <c r="G19" i="4" s="1"/>
  <c r="G27" i="4"/>
  <c r="G26" i="4" s="1"/>
  <c r="G25" i="4" s="1"/>
  <c r="G24" i="4" s="1"/>
  <c r="G32" i="4"/>
  <c r="G31" i="4" s="1"/>
  <c r="G35" i="4"/>
  <c r="G34" i="4" s="1"/>
  <c r="G39" i="4"/>
  <c r="G38" i="4" s="1"/>
  <c r="G37" i="4" s="1"/>
  <c r="G45" i="4"/>
  <c r="G44" i="4" s="1"/>
  <c r="G48" i="4"/>
  <c r="G50" i="4"/>
  <c r="G82" i="4"/>
  <c r="G81" i="4" s="1"/>
  <c r="G80" i="4" s="1"/>
  <c r="G86" i="4"/>
  <c r="G85" i="4" s="1"/>
  <c r="G84" i="4" s="1"/>
  <c r="G92" i="4"/>
  <c r="G91" i="4" s="1"/>
  <c r="G90" i="4" s="1"/>
  <c r="G89" i="4" s="1"/>
  <c r="G108" i="4"/>
  <c r="G107" i="4" s="1"/>
  <c r="G106" i="4" s="1"/>
  <c r="G105" i="4" s="1"/>
  <c r="G104" i="4" s="1"/>
  <c r="G103" i="4" s="1"/>
  <c r="G114" i="4"/>
  <c r="G113" i="4" s="1"/>
  <c r="G112" i="4" s="1"/>
  <c r="G111" i="4" s="1"/>
  <c r="G120" i="4"/>
  <c r="G119" i="4" s="1"/>
  <c r="G118" i="4" s="1"/>
  <c r="G117" i="4" s="1"/>
  <c r="G116" i="4" s="1"/>
  <c r="G126" i="4"/>
  <c r="G125" i="4" s="1"/>
  <c r="G123" i="4" s="1"/>
  <c r="G122" i="4" s="1"/>
  <c r="F126" i="4"/>
  <c r="F125" i="4" s="1"/>
  <c r="F123" i="4" s="1"/>
  <c r="F122" i="4" s="1"/>
  <c r="F120" i="4"/>
  <c r="F119" i="4" s="1"/>
  <c r="F118" i="4" s="1"/>
  <c r="F117" i="4" s="1"/>
  <c r="F116" i="4" s="1"/>
  <c r="F114" i="4"/>
  <c r="F113" i="4" s="1"/>
  <c r="F112" i="4" s="1"/>
  <c r="F111" i="4" s="1"/>
  <c r="F108" i="4"/>
  <c r="F107" i="4" s="1"/>
  <c r="F106" i="4" s="1"/>
  <c r="F105" i="4" s="1"/>
  <c r="F104" i="4" s="1"/>
  <c r="F103" i="4" s="1"/>
  <c r="F92" i="4"/>
  <c r="F91" i="4" s="1"/>
  <c r="F90" i="4" s="1"/>
  <c r="F89" i="4" s="1"/>
  <c r="F86" i="4"/>
  <c r="F85" i="4" s="1"/>
  <c r="F84" i="4" s="1"/>
  <c r="F82" i="4"/>
  <c r="F81" i="4" s="1"/>
  <c r="F80" i="4" s="1"/>
  <c r="F50" i="4"/>
  <c r="F48" i="4"/>
  <c r="F45" i="4"/>
  <c r="F44" i="4" s="1"/>
  <c r="F39" i="4"/>
  <c r="F38" i="4" s="1"/>
  <c r="F37" i="4" s="1"/>
  <c r="F35" i="4"/>
  <c r="F34" i="4" s="1"/>
  <c r="F32" i="4"/>
  <c r="F31" i="4" s="1"/>
  <c r="F27" i="4"/>
  <c r="F26" i="4" s="1"/>
  <c r="F25" i="4" s="1"/>
  <c r="F24" i="4" s="1"/>
  <c r="F22" i="4"/>
  <c r="F21" i="4" s="1"/>
  <c r="F20" i="4" s="1"/>
  <c r="F19" i="4" s="1"/>
  <c r="F17" i="4"/>
  <c r="F15" i="4"/>
  <c r="F10" i="4"/>
  <c r="F9" i="4" s="1"/>
  <c r="F8" i="4" s="1"/>
  <c r="F7" i="4" s="1"/>
  <c r="E17" i="2"/>
  <c r="D17" i="2"/>
  <c r="E22" i="2"/>
  <c r="D22" i="2"/>
  <c r="E26" i="2"/>
  <c r="D26" i="2"/>
  <c r="D17" i="1"/>
  <c r="D19" i="21"/>
  <c r="C19" i="21"/>
  <c r="D23" i="21"/>
  <c r="D22" i="21" s="1"/>
  <c r="C23" i="21"/>
  <c r="C22" i="21" s="1"/>
  <c r="C20" i="20"/>
  <c r="C24" i="20"/>
  <c r="C23" i="20" s="1"/>
  <c r="F124" i="4" l="1"/>
  <c r="G124" i="4"/>
  <c r="F110" i="4"/>
  <c r="G110" i="4"/>
  <c r="F14" i="4"/>
  <c r="F13" i="4" s="1"/>
  <c r="F12" i="4" s="1"/>
  <c r="E7" i="8"/>
  <c r="D7" i="8"/>
  <c r="F94" i="4"/>
  <c r="F88" i="4" s="1"/>
  <c r="D12" i="8"/>
  <c r="E12" i="8"/>
  <c r="G14" i="4"/>
  <c r="G13" i="4" s="1"/>
  <c r="G12" i="4" s="1"/>
  <c r="G47" i="4"/>
  <c r="G43" i="4" s="1"/>
  <c r="F79" i="4"/>
  <c r="F47" i="4"/>
  <c r="F43" i="4" s="1"/>
  <c r="F30" i="4"/>
  <c r="F29" i="4" s="1"/>
  <c r="G30" i="4"/>
  <c r="G29" i="4" s="1"/>
  <c r="G79" i="4"/>
  <c r="G54" i="4"/>
  <c r="E11" i="8"/>
  <c r="F54" i="4"/>
  <c r="F141" i="3"/>
  <c r="F140" i="3" s="1"/>
  <c r="F139" i="3" s="1"/>
  <c r="F138" i="3" s="1"/>
  <c r="F137" i="3" s="1"/>
  <c r="F134" i="3"/>
  <c r="F133" i="3" s="1"/>
  <c r="F132" i="3" s="1"/>
  <c r="F131" i="3" s="1"/>
  <c r="F153" i="3"/>
  <c r="F152" i="3" s="1"/>
  <c r="F147" i="3"/>
  <c r="F146" i="3" s="1"/>
  <c r="F145" i="3" s="1"/>
  <c r="F144" i="3" s="1"/>
  <c r="F143" i="3" s="1"/>
  <c r="F122" i="3"/>
  <c r="F121" i="3" s="1"/>
  <c r="F119" i="3"/>
  <c r="F118" i="3" s="1"/>
  <c r="F108" i="3"/>
  <c r="F107" i="3" s="1"/>
  <c r="F106" i="3" s="1"/>
  <c r="F105" i="3" s="1"/>
  <c r="F98" i="3"/>
  <c r="F97" i="3" s="1"/>
  <c r="F96" i="3" s="1"/>
  <c r="F102" i="3"/>
  <c r="F101" i="3" s="1"/>
  <c r="F100" i="3" s="1"/>
  <c r="F91" i="3"/>
  <c r="F90" i="3" s="1"/>
  <c r="F89" i="3" s="1"/>
  <c r="F88" i="3" s="1"/>
  <c r="F87" i="3" s="1"/>
  <c r="F85" i="3"/>
  <c r="F84" i="3" s="1"/>
  <c r="F83" i="3" s="1"/>
  <c r="F77" i="3"/>
  <c r="F76" i="3" s="1"/>
  <c r="F75" i="3" s="1"/>
  <c r="F73" i="3"/>
  <c r="F72" i="3" s="1"/>
  <c r="F71" i="3" s="1"/>
  <c r="F70" i="3" s="1"/>
  <c r="F66" i="3"/>
  <c r="F64" i="3"/>
  <c r="F61" i="3"/>
  <c r="F60" i="3" s="1"/>
  <c r="F47" i="3"/>
  <c r="F46" i="3" s="1"/>
  <c r="F45" i="3" s="1"/>
  <c r="F55" i="3"/>
  <c r="F54" i="3" s="1"/>
  <c r="F53" i="3" s="1"/>
  <c r="F51" i="3"/>
  <c r="F50" i="3" s="1"/>
  <c r="F49" i="3" s="1"/>
  <c r="F43" i="3"/>
  <c r="F42" i="3" s="1"/>
  <c r="F39" i="3"/>
  <c r="F38" i="3" s="1"/>
  <c r="F36" i="3"/>
  <c r="F35" i="3" s="1"/>
  <c r="F31" i="3"/>
  <c r="F30" i="3" s="1"/>
  <c r="F29" i="3" s="1"/>
  <c r="F28" i="3" s="1"/>
  <c r="D6" i="8" l="1"/>
  <c r="D11" i="8"/>
  <c r="G53" i="4"/>
  <c r="G52" i="4" s="1"/>
  <c r="E9" i="8"/>
  <c r="G42" i="4"/>
  <c r="G41" i="4" s="1"/>
  <c r="E8" i="8"/>
  <c r="E6" i="8"/>
  <c r="F53" i="4"/>
  <c r="F52" i="4" s="1"/>
  <c r="D9" i="8"/>
  <c r="G78" i="4"/>
  <c r="G77" i="4" s="1"/>
  <c r="E10" i="8"/>
  <c r="F42" i="4"/>
  <c r="F41" i="4" s="1"/>
  <c r="D8" i="8"/>
  <c r="F78" i="4"/>
  <c r="F77" i="4" s="1"/>
  <c r="D10" i="8"/>
  <c r="F150" i="3"/>
  <c r="F151" i="3"/>
  <c r="F130" i="3"/>
  <c r="F124" i="3" s="1"/>
  <c r="D12" i="7"/>
  <c r="G94" i="4"/>
  <c r="G88" i="4" s="1"/>
  <c r="F117" i="3"/>
  <c r="F116" i="3" s="1"/>
  <c r="F115" i="3" s="1"/>
  <c r="F63" i="3"/>
  <c r="F59" i="3" s="1"/>
  <c r="F95" i="3"/>
  <c r="F41" i="3"/>
  <c r="D7" i="7" s="1"/>
  <c r="F34" i="3"/>
  <c r="F21" i="3"/>
  <c r="F20" i="3" s="1"/>
  <c r="F19" i="3" s="1"/>
  <c r="F18" i="3" s="1"/>
  <c r="F14" i="3"/>
  <c r="F16" i="3"/>
  <c r="F9" i="3"/>
  <c r="F8" i="3" s="1"/>
  <c r="F7" i="3" s="1"/>
  <c r="E30" i="2"/>
  <c r="D30" i="2"/>
  <c r="F132" i="4" l="1"/>
  <c r="G132" i="4"/>
  <c r="F69" i="3"/>
  <c r="D9" i="7"/>
  <c r="F58" i="3"/>
  <c r="F57" i="3" s="1"/>
  <c r="D8" i="7"/>
  <c r="F94" i="3"/>
  <c r="F93" i="3" s="1"/>
  <c r="D10" i="7"/>
  <c r="F104" i="3"/>
  <c r="D11" i="7"/>
  <c r="F6" i="3"/>
  <c r="F33" i="3"/>
  <c r="F13" i="3"/>
  <c r="F12" i="3" s="1"/>
  <c r="F11" i="3" s="1"/>
  <c r="F5" i="3" l="1"/>
  <c r="D6" i="7"/>
  <c r="D13" i="7"/>
  <c r="D16" i="21"/>
  <c r="D9" i="21"/>
  <c r="D7" i="21"/>
  <c r="C16" i="21"/>
  <c r="C9" i="21"/>
  <c r="C7" i="21"/>
  <c r="C6" i="20"/>
  <c r="C17" i="20"/>
  <c r="C10" i="20"/>
  <c r="C8" i="20"/>
  <c r="D11" i="12"/>
  <c r="E11" i="12"/>
  <c r="C11" i="12"/>
  <c r="F149" i="3"/>
  <c r="F136" i="3"/>
  <c r="F68" i="3"/>
  <c r="D13" i="8"/>
  <c r="E13" i="8"/>
  <c r="G7" i="9"/>
  <c r="H7" i="9"/>
  <c r="F7" i="9"/>
  <c r="D28" i="2"/>
  <c r="D24" i="2"/>
  <c r="D19" i="2"/>
  <c r="D14" i="2"/>
  <c r="D12" i="2"/>
  <c r="E28" i="2"/>
  <c r="E24" i="2"/>
  <c r="E19" i="2"/>
  <c r="E14" i="2"/>
  <c r="E12" i="2"/>
  <c r="D32" i="1"/>
  <c r="D29" i="1"/>
  <c r="D27" i="1"/>
  <c r="D14" i="1"/>
  <c r="D12" i="1"/>
  <c r="D6" i="21" l="1"/>
  <c r="D27" i="21" s="1"/>
  <c r="D9" i="10" s="1"/>
  <c r="D8" i="10" s="1"/>
  <c r="C6" i="21"/>
  <c r="C27" i="21" s="1"/>
  <c r="C9" i="10" s="1"/>
  <c r="C8" i="10" s="1"/>
  <c r="C5" i="20"/>
  <c r="C28" i="20" s="1"/>
  <c r="C8" i="11" s="1"/>
  <c r="C7" i="11" s="1"/>
  <c r="F155" i="3"/>
  <c r="E32" i="2"/>
  <c r="D11" i="10" s="1"/>
  <c r="D10" i="10" s="1"/>
  <c r="D32" i="2"/>
  <c r="C11" i="10" s="1"/>
  <c r="C10" i="10" s="1"/>
  <c r="D34" i="1"/>
  <c r="C10" i="11" s="1"/>
  <c r="C9" i="11" s="1"/>
  <c r="D7" i="10" l="1"/>
  <c r="D6" i="10" s="1"/>
  <c r="C7" i="10"/>
  <c r="C6" i="10" s="1"/>
  <c r="C6" i="11"/>
  <c r="C5" i="11" s="1"/>
</calcChain>
</file>

<file path=xl/sharedStrings.xml><?xml version="1.0" encoding="utf-8"?>
<sst xmlns="http://schemas.openxmlformats.org/spreadsheetml/2006/main" count="2789" uniqueCount="308">
  <si>
    <t>(тыс. руб.)</t>
  </si>
  <si>
    <t>Наименование</t>
  </si>
  <si>
    <t>Сумма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</si>
  <si>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</si>
  <si>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</si>
  <si>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</si>
  <si>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</si>
  <si>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</si>
  <si>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</si>
  <si>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</si>
  <si>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</si>
  <si>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</si>
  <si>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</si>
  <si>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</si>
  <si>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</si>
  <si>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</si>
  <si>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</si>
  <si>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</si>
  <si>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</si>
  <si>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Жилищное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</si>
  <si>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</si>
  <si>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</si>
  <si>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</si>
  <si>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</si>
  <si>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</si>
  <si>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</si>
  <si>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</si>
  <si>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</si>
  <si>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</si>
  <si>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</si>
  <si>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Всего расходов</t>
  </si>
  <si>
    <t>01</t>
  </si>
  <si>
    <t>00</t>
  </si>
  <si>
    <t>Раздел</t>
  </si>
  <si>
    <t>Подраздел</t>
  </si>
  <si>
    <t>02</t>
  </si>
  <si>
    <t>03</t>
  </si>
  <si>
    <t>04</t>
  </si>
  <si>
    <t>05</t>
  </si>
  <si>
    <t>07</t>
  </si>
  <si>
    <t>08</t>
  </si>
  <si>
    <t>06</t>
  </si>
  <si>
    <t>09</t>
  </si>
  <si>
    <t>Плановый период</t>
  </si>
  <si>
    <t>2025 год</t>
  </si>
  <si>
    <t>2026 год</t>
  </si>
  <si>
    <t>КЦСР</t>
  </si>
  <si>
    <t>КВР</t>
  </si>
  <si>
    <t>Наименование публичного нормативного обязательства</t>
  </si>
  <si>
    <t>№ программы</t>
  </si>
  <si>
    <t>Ответственный исполнитель</t>
  </si>
  <si>
    <t>Наименование муниципальной программы</t>
  </si>
  <si>
    <t>Всего расходов по муниципальным программам</t>
  </si>
  <si>
    <t>14</t>
  </si>
  <si>
    <t>99</t>
  </si>
  <si>
    <t>Наименование главного распорядителя/разделов, подразделов, целевых статей и видов расходов</t>
  </si>
  <si>
    <t>Главный распорядитель</t>
  </si>
  <si>
    <t>№ п/п</t>
  </si>
  <si>
    <t>Направления (цели) гарантирования</t>
  </si>
  <si>
    <t>Наименование категории группы и (или) наименование принципалов</t>
  </si>
  <si>
    <t>Дата предоставления гарантии</t>
  </si>
  <si>
    <t>Сумма гарантии на дату предоставления (тыс. руб.)</t>
  </si>
  <si>
    <t>Наличие права регрессного требования</t>
  </si>
  <si>
    <t>Всего</t>
  </si>
  <si>
    <t>Наименование категорий (групп) и (или) наименование принципалов</t>
  </si>
  <si>
    <t>Общий объем предоставления гарантий (тыс. руб.)</t>
  </si>
  <si>
    <t>Иные условия предоставления и исполнения гарантий</t>
  </si>
  <si>
    <t>Сумма, тыс. руб.</t>
  </si>
  <si>
    <t>Предельные сроки погашения долговых обязательств</t>
  </si>
  <si>
    <t>Муниципальные внутренние заимствования</t>
  </si>
  <si>
    <t>привлечение средств</t>
  </si>
  <si>
    <t>погашение основной суммы долга</t>
  </si>
  <si>
    <t>Код бюджетной классификации</t>
  </si>
  <si>
    <t>Налог на доходы физических лиц</t>
  </si>
  <si>
    <t>1 06 00000 00 0000 000</t>
  </si>
  <si>
    <t>1 06 01000 00 0000 110</t>
  </si>
  <si>
    <t>Налог на имущество физических лиц</t>
  </si>
  <si>
    <t>1 06 06000 00 0000 110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</si>
  <si>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</si>
  <si>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</si>
  <si>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</si>
  <si>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</si>
  <si>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1 13 00000 00 0000 000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</si>
  <si>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</si>
  <si>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</si>
  <si>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</si>
  <si>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</si>
  <si>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2 02 00000 00 0000 000</t>
  </si>
  <si>
    <t>Иные межбюджетные трансферты</t>
  </si>
  <si>
    <t>Наименование источника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</si>
  <si>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</si>
  <si>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</si>
  <si>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</si>
  <si>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</si>
  <si>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</si>
  <si>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денежных средств бюджетов сельских поселений</t>
  </si>
  <si>
    <t>Наименование передаваемого полномочия по вопросам местного значения</t>
  </si>
  <si>
    <t>Осуществление внешнего муниципального финансового контроля</t>
  </si>
  <si>
    <t>Организация и осуществление мероприятий по работе с детьми и молодежью в поселении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</si>
  <si>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</si>
  <si>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</si>
  <si>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Всего:</t>
  </si>
  <si>
    <t>(тыс. руб.)</t>
  </si>
  <si>
    <t>Наименование дохода</t>
  </si>
  <si>
    <t>1 05 00000 00 0000 000</t>
  </si>
  <si>
    <t>1 05 03000 01 0000 110</t>
  </si>
  <si>
    <t xml:space="preserve">Единый сельскохозяйственный налог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</si>
  <si>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</si>
  <si>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1 14 00000 00 0000 000</t>
  </si>
  <si>
    <t>1 14 02000 00 0000 000</t>
  </si>
  <si>
    <t>2026год</t>
  </si>
  <si>
    <t>Налоговые и неналоговые доходы</t>
  </si>
  <si>
    <t>Налоги на прибыль, доходы</t>
  </si>
  <si>
    <t>1 00 00000 00 0000 000</t>
  </si>
  <si>
    <t>1 01 00000 00 0000 000</t>
  </si>
  <si>
    <t>1 01 02000 01 0000 110</t>
  </si>
  <si>
    <t>Налоги на совокупный доход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</si>
  <si>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</si>
  <si>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</si>
  <si>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</si>
  <si>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</si>
  <si>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</si>
  <si>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</si>
  <si>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</si>
  <si>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</si>
  <si>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</si>
  <si>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</si>
  <si>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</si>
  <si>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</si>
  <si>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</si>
  <si>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2 02 30000 00 0000 150</t>
  </si>
  <si>
    <t>Субвенции бюджетам бюджетной системы Российской Федерации</t>
  </si>
  <si>
    <t>2 02 40000 00 0000 150</t>
  </si>
  <si>
    <t>Всего доходов</t>
  </si>
  <si>
    <t>066 01 05 00 00 00 0000 000</t>
  </si>
  <si>
    <t>066 01 05 00 00 00 0000 500</t>
  </si>
  <si>
    <t>066 01 05 02 01 10 0000 510</t>
  </si>
  <si>
    <t>066  01 05 00 00 00 0000 600</t>
  </si>
  <si>
    <t>066 01 05 02 01 10 0000 610</t>
  </si>
  <si>
    <t xml:space="preserve">000 01 00 00 00 00 0000 000 </t>
  </si>
  <si>
    <t>066  01 05 00 00 00 0000 000</t>
  </si>
  <si>
    <t>066 01 05 00 00 00 0000 600</t>
  </si>
  <si>
    <t>Условно утвержденные расходы</t>
  </si>
  <si>
    <t>01 0 00 00000</t>
  </si>
  <si>
    <t>Высшее должностное лицо муниципального образования (глава муниципального образования, возглавляющий местную администрацию)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</si>
  <si>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</si>
  <si>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</si>
  <si>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</si>
  <si>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Обеспечение деятельности органов местного самоуправления</t>
  </si>
  <si>
    <t>01 0 00 70100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</si>
  <si>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</si>
  <si>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</si>
  <si>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</si>
  <si>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Непрограммные мероприятия</t>
  </si>
  <si>
    <t>11</t>
  </si>
  <si>
    <t>99 0 00 70111</t>
  </si>
  <si>
    <t>Иные бюджетные ассигнования</t>
  </si>
  <si>
    <t>800</t>
  </si>
  <si>
    <t>Резервные средства</t>
  </si>
  <si>
    <t>870</t>
  </si>
  <si>
    <t>99 0 00 00000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</si>
  <si>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</si>
  <si>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</si>
  <si>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</si>
  <si>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>13</t>
  </si>
  <si>
    <t>Опубликование муниципальных правовых актов, иной официальной информации в печатном СМИ</t>
  </si>
  <si>
    <t>01 0 00 70480</t>
  </si>
  <si>
    <t xml:space="preserve">02 0 00 00000 </t>
  </si>
  <si>
    <t xml:space="preserve">Мероприятия по владению, пользованию и распоряжению имуществом, находящимся в муниципальной собственности </t>
  </si>
  <si>
    <t>02 0 00 70580</t>
  </si>
  <si>
    <t>Мероприятия по проведению оценки  недвижимости</t>
  </si>
  <si>
    <t>02 0 03 00000</t>
  </si>
  <si>
    <t xml:space="preserve"> Оценка недвижимости, признание прав и регулирование отношений по государственной и муниципальной собственности. </t>
  </si>
  <si>
    <t>02 0 03 70300</t>
  </si>
  <si>
    <t>99 0 00 70200</t>
  </si>
  <si>
    <t>Выполнение других обязательств органов местного самоуправления</t>
  </si>
  <si>
    <t xml:space="preserve">Мероприятия по проведению кадастровых работ на бесхозяйные объекты </t>
  </si>
  <si>
    <t xml:space="preserve">02 0 02 00000 </t>
  </si>
  <si>
    <t>02 0 02 70300</t>
  </si>
  <si>
    <t>03 0 00 00000</t>
  </si>
  <si>
    <t>Осуществление первичного воинского учета на территориях, где отсутствуют военные комиссариаты</t>
  </si>
  <si>
    <t>03 0 00 51180</t>
  </si>
  <si>
    <t>Муниципальная программа «Обеспечение безопасности жизнедеятельности на территории поселка Боровский на 2023-2025 годы"</t>
  </si>
  <si>
    <t>10</t>
  </si>
  <si>
    <t>04 0 00 00000</t>
  </si>
  <si>
    <t>Мероприятия по обеспечению безопасности людей на водных объектах</t>
  </si>
  <si>
    <t>04 0 01 00000</t>
  </si>
  <si>
    <t xml:space="preserve"> Участие в предупреждении и ликвидации последствий чрезвычайных ситуаций </t>
  </si>
  <si>
    <t>04 0 01 70210</t>
  </si>
  <si>
    <t>Мероприятие «Поддержание в постоянной готовности систем оповещения для передачи сигналов оповещения и экстренной информации органов управления РСЧС и населения о наступлении ЧС»</t>
  </si>
  <si>
    <t>04 0 02 00000</t>
  </si>
  <si>
    <t>04 0 02 70210</t>
  </si>
  <si>
    <t>Мероприятия по обеспечению первичных мер пожарной безопасности</t>
  </si>
  <si>
    <t>04 0 04 00000</t>
  </si>
  <si>
    <t>Обеспечение первичных мер пожарной безопасности</t>
  </si>
  <si>
    <t>04 0 04 70240</t>
  </si>
  <si>
    <t>Мероприятия по обеспечению деятельности пожарной дружины</t>
  </si>
  <si>
    <t>04 0 05 00000</t>
  </si>
  <si>
    <t>04 0 05 70240</t>
  </si>
  <si>
    <t xml:space="preserve">Предоставление субсидий бюджетным, автономным учреждениям и иным некоммерческим организациям
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</si>
  <si>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</si>
  <si>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>04 0 06 00000</t>
  </si>
  <si>
    <t>04 0 06 90020</t>
  </si>
  <si>
    <t>05 0 00 00000</t>
  </si>
  <si>
    <t>Мероприятия по содержанию автомобильных дорог в границах населенного пункта</t>
  </si>
  <si>
    <t xml:space="preserve">05 0 01 00000 </t>
  </si>
  <si>
    <t>Дорожная деятельность в отношении автомобильных дорог</t>
  </si>
  <si>
    <t>05 0 01 77050</t>
  </si>
  <si>
    <t>Мероприятия по содержанию автомобильных дорог вне границ населенного пункта</t>
  </si>
  <si>
    <t xml:space="preserve">05 0 02 00000 </t>
  </si>
  <si>
    <t>05 0 02 77050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</si>
  <si>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</t>
  </si>
  <si>
    <t xml:space="preserve">02 0 00 96160 </t>
  </si>
  <si>
    <t>02 0 00 96160</t>
  </si>
  <si>
    <t>Муниципальная программа «Содержание автомобильных дорог муниципального образования поселок Боровский на 2024-2025 годы"</t>
  </si>
  <si>
    <t xml:space="preserve"> 06 0 00 00000</t>
  </si>
  <si>
    <t>Мероприятия по содержанию  и приведению в нормативное состояние элементов благоустройства</t>
  </si>
  <si>
    <t xml:space="preserve"> 06 0 02 00000</t>
  </si>
  <si>
    <t>Мероприятия, осуществляемые в рамках благоустройства</t>
  </si>
  <si>
    <t xml:space="preserve"> 06 0 02 76000</t>
  </si>
  <si>
    <t xml:space="preserve">Содержание мест (площадок) накопления твердых коммунальных отходов </t>
  </si>
  <si>
    <t>06 0 02 79820</t>
  </si>
  <si>
    <t>Иные закупки товаров, работ и услуг для обеспечения государственных (муниципальных) нужд</t>
  </si>
  <si>
    <t>07 0 00 00000</t>
  </si>
  <si>
    <t>Мероприятия по созданию условий для развития социальной активности молодежи, участия в общественной деятельности направленной на решение социально значимых проблем</t>
  </si>
  <si>
    <t xml:space="preserve"> 07 0 02 00000</t>
  </si>
  <si>
    <t xml:space="preserve"> 07 0 02 90020</t>
  </si>
  <si>
    <t>Выплата пенсии за выслугу лет лицам, замещавшим муниципальные должности, должности муниципальной службы</t>
  </si>
  <si>
    <t>01 0 00 70470</t>
  </si>
  <si>
    <t>Социальное обеспечение и иные выплаты населению</t>
  </si>
  <si>
    <t>Публичные нормативные социальные выплаты гражданам</t>
  </si>
  <si>
    <t>000 01 00 00 00 00 0000 000</t>
  </si>
  <si>
    <t>99 0 00 70010</t>
  </si>
  <si>
    <t>Специальные расходы</t>
  </si>
  <si>
    <r>
      <t>Оказание поддержки гражданам и их объединениям, участвующим в охране общественного порядка, создание условий для деятельности народных дружин,</t>
    </r>
    <r>
      <rPr>
        <sz val="12"/>
        <color rgb="FF000000"/>
        <rFont val="PT Astra Serif"/>
        <family val="1"/>
        <charset val="204"/>
      </rPr>
      <t xml:space="preserve"> в части полномочий по созданию условий для деятельности народных дружин</t>
    </r>
    <r>
      <rPr>
        <sz val="12"/>
        <color theme="1"/>
        <rFont val="PT Astra Serif"/>
        <family val="1"/>
        <charset val="204"/>
      </rPr>
      <t>.</t>
    </r>
  </si>
  <si>
    <t>Администрация муниципального образования поселок Боровский</t>
  </si>
  <si>
    <t>066</t>
  </si>
  <si>
    <t>МУНИЦИПАЛЬНЫЕ ПРОГРАММЫ</t>
  </si>
  <si>
    <t>Проведение выборов в Думу муниципального образования поселок Боровский</t>
  </si>
  <si>
    <t>99 0 00 99990</t>
  </si>
  <si>
    <t>2. Перечень подлежащих предоставлению муниципальных гарантий муниципального образования поселок Боровский</t>
  </si>
  <si>
    <t>1. Перечень действующих муниципальных гарантий муниципального образования поселок Боровский</t>
  </si>
  <si>
    <t>Мероприятия по предупреждению и ликвидации чрезвычайных ситуаций и происшествий</t>
  </si>
  <si>
    <t>04 0 03 00000</t>
  </si>
  <si>
    <t>04 0 03 70210</t>
  </si>
  <si>
    <t>03 0 00 71180</t>
  </si>
  <si>
    <t>Осуществление первичного воинского учета на территориях, где отсутствуют военные комиссариаты, за счет средств местного бюджета</t>
  </si>
  <si>
    <t xml:space="preserve">Мероприятия  по организации работы добровольной народной дружины </t>
  </si>
  <si>
    <t>Резервный фонд администрации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</si>
  <si>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</si>
  <si>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1 11 05300 00 0000 120</t>
  </si>
  <si>
    <t>Объем поступлений доходов в бюджет муниципального образования поселок Боровский  по группам, подгруппам и статьям бюджетной классификации на 2025 год</t>
  </si>
  <si>
    <t>Объем поступлений доходов в бюджет муниципального образования поселок Боровский по группам, подгруппам и статьям бюджетной классификации на плановый период 2026 и 2027 годов</t>
  </si>
  <si>
    <t>2027 год</t>
  </si>
  <si>
    <t xml:space="preserve">Объем и распределение межбюджетных трансфертов,
 предоставляемых из бюджета муниципального образования поселок Боровский
 в бюджет Тюменского муниципального района
 для осуществления части передаваемых полномочий по вопросам местного значения
 на 2025 год на плановый период 2026 и 2027 годов
</t>
  </si>
  <si>
    <t xml:space="preserve">Источники финансирования дефицита бюджета муниципального образования поселок Боровский  на 2025 год </t>
  </si>
  <si>
    <t>Источники финансирования дефицита бюджета  муниципального образования поселок Боровский на плановый период 2026 и 2027 годов</t>
  </si>
  <si>
    <t>Объем и распределение бюджетных ассигнований по разделам и подразделам классификации расходов бюджета  муниципального образования  поселок Боровский на 2025 год</t>
  </si>
  <si>
    <t>Коммунальное хозяйство</t>
  </si>
  <si>
    <t xml:space="preserve"> Профессиональная подготовка, переподготовка и повышение квалификации</t>
  </si>
  <si>
    <t>Объем и распределение бюджетных ассигнований по разделам и подразделам классификации расходов бюджета  муниципального образования поселок Боровский  на плановый период 2026 и 2027 годов</t>
  </si>
  <si>
    <t>Объем и распределение бюджетных ассигнований по разделам, подразделам, целевым статьям (муниципальным программам  муниципального образования поселок Боровский и непрограммным направлениям деятельности), группам и подгруппам видов расходов классификации расходов бюджета  муниципального образования поселок Боровский на 2025 год</t>
  </si>
  <si>
    <t>Мероприятия в области коммунального хозяйства</t>
  </si>
  <si>
    <t xml:space="preserve">99 0 00 75000 </t>
  </si>
  <si>
    <t>Прочая закупка товаров, работ и услуг для муниципальных нужд</t>
  </si>
  <si>
    <t>200</t>
  </si>
  <si>
    <t>240</t>
  </si>
  <si>
    <t>Муниципальная программа «Развитие муниципальной службы в муниципальном образовании поселок Боровский на 2025-2027 годы»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</si>
  <si>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2025-2027 годы»</t>
  </si>
  <si>
    <t>Муниципальная программа «Организация и осуществление первичного воинского учета на территории муниципального образования поселок Боровский на 2025-2027 годы"</t>
  </si>
  <si>
    <t>Муниципальная программа «Обеспечение безопасности жизнедеятельности на территории поселка Боровский на 2025-2027 годы"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</si>
  <si>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2025-2027 годы"</t>
  </si>
  <si>
    <t>Муниципальная программа «Благоустройство территории муниципального образования поселок Боровский на 2025-2027 годы»</t>
  </si>
  <si>
    <t>Муниципальная программа «Основные направления развития молодежной политики в муниципальном образовании поселок Боровский на 2025-2027 годы"</t>
  </si>
  <si>
    <t>Объем и распределение бюджетных ассигнований по разделам, подразделам, целевым статьям (муниципальным программам  муниципального образования поселок Боровский и непрограммным направлениям деятельности), группам и подгруппам видов расходов классификации расходов бюджета  муниципального образования поселок Боровский на плановый период 2026 и 2027 годов</t>
  </si>
  <si>
    <t>Ведомственная структура расходов бюджета  муниципального образования по главным распорядителям бюджетных средств, разделам, подразделам, целевым статьям (муниципальным  программам  муниципального образованияпоселок Боровский и непрограммным направлениям деятельности), группам и подгруппам видов расходов классификации расходов бюджета муниципального образования поселок Боровский на 2025 год</t>
  </si>
  <si>
    <t>Ведомственная структура расходов бюджета  муниципального образования поселок Боровский по главным распорядителям бюджетных средств, разделам, подразделам, целевым статьям (муниципальным  программам муниципального образования поселок Боровский и непрограммным направлениям деятельности), группам и подгруппам видов расходов классификации расходов бюджета  муниципального образования поселок Боровский на плановый период 2026 и 2027 годов</t>
  </si>
  <si>
    <t>Распределение бюджетных ассигнований по муниципальным  программам муниципального образования поселок Боровский на 2025 год</t>
  </si>
  <si>
    <t>Муниципальная программа "Развитие муниципальной службы в муниципальном образовании поселок Боровский на 2025-2027 годы "</t>
  </si>
  <si>
    <t xml:space="preserve">Муниципальная программа "Повышение эффективности управления и распоряжения собственностью муниципального образования поселок Боровский на 2025-2027 годы" </t>
  </si>
  <si>
    <t>Муниципальная программа «Организация и осуществление первичного воинского учета на территории муниципального образования поселок Боровский на 2025-2027 годы»</t>
  </si>
  <si>
    <t>Муниципальная программа "Обеспечение безопасности жизнедеятельности на территории поселка Боровский на 2025-2027 годы "</t>
  </si>
  <si>
    <t>Муниципальная программа "Содержание автомобильных дорог муниципального образования поселок Боровский на 2025-2027 годы "</t>
  </si>
  <si>
    <t xml:space="preserve">Муниципальная программа "Благоустройство территории муниципального образования поселок Боровский на 2025-2027 годы" </t>
  </si>
  <si>
    <t>Муниципальная программа "Основные направления развития молодежной политики в муниципальном образовании поселок Боровский на 2025-2027 годы "</t>
  </si>
  <si>
    <t>Распределение бюджетных ассигнований по муниципальным  программам муниципального образования поселок Боровский на плановый период 2026 и 2027 годов</t>
  </si>
  <si>
    <r>
      <t xml:space="preserve">Объем и распределение </t>
    </r>
    <r>
      <rPr>
        <b/>
        <sz val="14"/>
        <color rgb="FF26282F"/>
        <rFont val="PT Astra Serif"/>
        <family val="1"/>
        <charset val="204"/>
      </rPr>
      <t>бюджетных ассигнований бюджета  муниципального образования поселок Боровский направляемых на исполнение публичных нормативных обязательств на 2025 год и на плановый период 2026 и 2027 годов</t>
    </r>
  </si>
  <si>
    <t>Программа муниципальных внутренних заимствований  муниципального образования поселок Боровский  на 2025 год</t>
  </si>
  <si>
    <t>Программа муниципальных внутренних заимствований муниципального образования поселок Боровский на плановый период 2026 и 2027 годов</t>
  </si>
  <si>
    <t>Программа муниципальных гарантий  муниципального образования поселок Боровский на 2025 год и на плановый период 2026 и 2027 годов</t>
  </si>
  <si>
    <t>Сумма гарантии по состоянию на 01.01.2025</t>
  </si>
  <si>
    <t>Приложение № 1 к Решению Думы 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</si>
  <si>
    <t>Приложение № 2 к Решению Думы  муниципального образования поселок Боровский «О    проекте бюджета муниципального образования поселок Боровский на 2025 год и на плановый период 2026 и 2027 годов»</t>
  </si>
  <si>
    <t>Приложение № 14 к Решению Думы  муниципального образования поселок Боровский  «О   проекте бюджета  муниципального образования поселок Боровский  на 2025 год и на плановый период 2026 и 2027 годов»</t>
  </si>
  <si>
    <t>Приложение № 3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</si>
  <si>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4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годов»дов»</t>
  </si>
  <si>
    <r>
      <t>Приложение</t>
    </r>
    <r>
      <rPr>
        <sz val="11"/>
        <color rgb="FF26282F"/>
        <rFont val="Arial"/>
        <family val="2"/>
        <charset val="204"/>
      </rPr>
      <t xml:space="preserve"> № 5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  </r>
  </si>
  <si>
    <r>
      <t>Приложение</t>
    </r>
    <r>
      <rPr>
        <sz val="11"/>
        <color rgb="FF26282F"/>
        <rFont val="Arial"/>
        <family val="2"/>
        <charset val="204"/>
      </rPr>
      <t xml:space="preserve"> № 6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  </r>
  </si>
  <si>
    <t>Приложение № 7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</si>
  <si>
    <t>Приложение № 10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</si>
  <si>
    <t>Приложение № 9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</si>
  <si>
    <t>Приложение № 8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</si>
  <si>
    <t>Приложение № 11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</si>
  <si>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12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</si>
  <si>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13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</si>
  <si>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15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</si>
  <si>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16 к Решению Думы муниципального образования поселок Боровский «О   проекте бюджета  муниципального образования поселок Боровский на 2025 год и на плановый период 2026 и 2027 годов»</t>
  </si>
  <si>
    <t>Приложение № 17 к Решению Думы муниципального образования поселок Боровский «О   проекте бюджета муниципального образования поселок Боровский на 2025 год и на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</si>
</sst>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?"/>
  </numFmts>
  <fonts count="3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indexed="8"/>
      <name val="PT Astra Serif"/>
      <family val="1"/>
      <charset val="204"/>
    </font>
    <font>
      <i/>
      <sz val="12"/>
      <color rgb="FF22272F"/>
      <name val="PT Astra Serif"/>
      <family val="1"/>
      <charset val="204"/>
    </font>
    <font>
      <sz val="1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sz val="12"/>
      <color indexed="60"/>
      <name val="PT Astra Serif"/>
      <family val="1"/>
      <charset val="204"/>
    </font>
    <font>
      <b/>
      <sz val="14"/>
      <color rgb="FF26282F"/>
      <name val="PT Astra Serif"/>
      <family val="1"/>
      <charset val="204"/>
    </font>
    <font>
      <i/>
      <sz val="12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2" fillId="0" borderId="0" applyFill="0" applyBorder="0" applyAlignment="0" applyProtection="0"/>
    <xf numFmtId="0" fontId="10" fillId="0" borderId="0"/>
  </cellStyleXfs>
  <cellXfs count="2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Fill="1" applyBorder="1" applyAlignment="1">
      <alignment vertical="top" wrapText="1"/>
    </xf>
    <xf numFmtId="3" fontId="13" fillId="0" borderId="0" xfId="0" applyNumberFormat="1" applyFont="1" applyFill="1" applyBorder="1" applyAlignment="1">
      <alignment vertical="top" wrapText="1"/>
    </xf>
    <xf numFmtId="43" fontId="13" fillId="0" borderId="0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0" fontId="3" fillId="0" borderId="0" xfId="0" applyFont="1" applyFill="1"/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vertical="top" wrapText="1"/>
    </xf>
    <xf numFmtId="49" fontId="20" fillId="2" borderId="8" xfId="0" applyNumberFormat="1" applyFont="1" applyFill="1" applyBorder="1" applyAlignment="1">
      <alignment horizontal="center" vertical="top" wrapText="1"/>
    </xf>
    <xf numFmtId="49" fontId="21" fillId="2" borderId="8" xfId="0" applyNumberFormat="1" applyFont="1" applyFill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vertical="top" wrapText="1"/>
    </xf>
    <xf numFmtId="49" fontId="20" fillId="2" borderId="8" xfId="0" applyNumberFormat="1" applyFont="1" applyFill="1" applyBorder="1" applyAlignment="1">
      <alignment vertical="top" wrapText="1"/>
    </xf>
    <xf numFmtId="49" fontId="20" fillId="2" borderId="8" xfId="0" applyNumberFormat="1" applyFont="1" applyFill="1" applyBorder="1" applyAlignment="1">
      <alignment horizontal="right" vertical="top" wrapText="1"/>
    </xf>
    <xf numFmtId="49" fontId="24" fillId="2" borderId="8" xfId="0" applyNumberFormat="1" applyFont="1" applyFill="1" applyBorder="1" applyAlignment="1">
      <alignment vertical="top" wrapText="1"/>
    </xf>
    <xf numFmtId="49" fontId="24" fillId="2" borderId="8" xfId="0" applyNumberFormat="1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49" fontId="19" fillId="0" borderId="8" xfId="0" applyNumberFormat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8" xfId="1" applyFont="1" applyBorder="1" applyAlignment="1" applyProtection="1">
      <alignment horizontal="justify" vertical="center" wrapText="1"/>
    </xf>
    <xf numFmtId="49" fontId="20" fillId="4" borderId="8" xfId="0" applyNumberFormat="1" applyFont="1" applyFill="1" applyBorder="1" applyAlignment="1">
      <alignment vertical="top" wrapText="1"/>
    </xf>
    <xf numFmtId="49" fontId="19" fillId="0" borderId="8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top" wrapText="1"/>
    </xf>
    <xf numFmtId="0" fontId="19" fillId="0" borderId="8" xfId="0" applyFont="1" applyBorder="1" applyAlignment="1">
      <alignment vertical="center" wrapText="1"/>
    </xf>
    <xf numFmtId="49" fontId="19" fillId="3" borderId="8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wrapText="1"/>
      <protection locked="0"/>
    </xf>
    <xf numFmtId="0" fontId="22" fillId="0" borderId="1" xfId="0" applyFont="1" applyBorder="1" applyAlignment="1">
      <alignment horizontal="left" vertical="top" wrapText="1" indent="1"/>
    </xf>
    <xf numFmtId="164" fontId="22" fillId="0" borderId="1" xfId="0" applyNumberFormat="1" applyFont="1" applyBorder="1"/>
    <xf numFmtId="0" fontId="19" fillId="0" borderId="1" xfId="0" applyFont="1" applyBorder="1" applyAlignment="1">
      <alignment horizontal="left" wrapText="1"/>
    </xf>
    <xf numFmtId="0" fontId="22" fillId="0" borderId="1" xfId="0" applyFont="1" applyFill="1" applyBorder="1" applyAlignment="1">
      <alignment horizontal="left" vertical="top" wrapText="1" indent="1"/>
    </xf>
    <xf numFmtId="0" fontId="22" fillId="0" borderId="1" xfId="0" applyFont="1" applyFill="1" applyBorder="1" applyAlignment="1">
      <alignment horizontal="center" vertical="top" wrapText="1"/>
    </xf>
    <xf numFmtId="164" fontId="22" fillId="0" borderId="1" xfId="0" applyNumberFormat="1" applyFont="1" applyFill="1" applyBorder="1"/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/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horizontal="center" vertical="top" wrapText="1"/>
    </xf>
    <xf numFmtId="164" fontId="18" fillId="0" borderId="1" xfId="0" applyNumberFormat="1" applyFont="1" applyBorder="1"/>
    <xf numFmtId="164" fontId="17" fillId="0" borderId="1" xfId="0" applyNumberFormat="1" applyFont="1" applyBorder="1" applyAlignment="1">
      <alignment vertical="top" wrapText="1"/>
    </xf>
    <xf numFmtId="164" fontId="18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0" fontId="22" fillId="3" borderId="1" xfId="0" applyFont="1" applyFill="1" applyBorder="1" applyAlignment="1">
      <alignment horizontal="left" wrapText="1"/>
    </xf>
    <xf numFmtId="164" fontId="22" fillId="0" borderId="1" xfId="0" applyNumberFormat="1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wrapText="1"/>
    </xf>
    <xf numFmtId="0" fontId="17" fillId="0" borderId="4" xfId="0" applyFont="1" applyBorder="1" applyAlignment="1">
      <alignment wrapText="1"/>
    </xf>
    <xf numFmtId="0" fontId="22" fillId="0" borderId="1" xfId="0" applyFont="1" applyBorder="1" applyAlignment="1">
      <alignment horizontal="left" wrapText="1"/>
    </xf>
    <xf numFmtId="0" fontId="17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horizontal="right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22" fillId="0" borderId="0" xfId="0" applyFont="1" applyAlignment="1">
      <alignment horizontal="right"/>
    </xf>
    <xf numFmtId="49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top" wrapText="1"/>
    </xf>
    <xf numFmtId="49" fontId="20" fillId="2" borderId="11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 readingOrder="1"/>
    </xf>
    <xf numFmtId="49" fontId="18" fillId="0" borderId="5" xfId="0" applyNumberFormat="1" applyFont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center" wrapText="1"/>
    </xf>
    <xf numFmtId="49" fontId="20" fillId="2" borderId="13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27" fillId="0" borderId="0" xfId="0" applyFont="1" applyAlignment="1">
      <alignment horizontal="center" vertical="center" wrapText="1"/>
    </xf>
    <xf numFmtId="49" fontId="17" fillId="0" borderId="1" xfId="0" applyNumberFormat="1" applyFont="1" applyBorder="1" applyAlignment="1">
      <alignment vertical="top" wrapText="1"/>
    </xf>
    <xf numFmtId="49" fontId="18" fillId="0" borderId="1" xfId="0" applyNumberFormat="1" applyFont="1" applyBorder="1" applyAlignment="1">
      <alignment vertical="top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wrapText="1"/>
    </xf>
    <xf numFmtId="164" fontId="22" fillId="0" borderId="1" xfId="0" applyNumberFormat="1" applyFont="1" applyBorder="1" applyAlignment="1">
      <alignment horizontal="center" wrapText="1"/>
    </xf>
    <xf numFmtId="165" fontId="21" fillId="2" borderId="1" xfId="0" applyNumberFormat="1" applyFont="1" applyFill="1" applyBorder="1" applyAlignment="1">
      <alignment horizontal="center" wrapText="1"/>
    </xf>
    <xf numFmtId="49" fontId="31" fillId="2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center" vertical="top" wrapText="1"/>
    </xf>
    <xf numFmtId="49" fontId="18" fillId="0" borderId="0" xfId="0" applyNumberFormat="1" applyFont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top" wrapText="1"/>
    </xf>
    <xf numFmtId="164" fontId="18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4" fontId="30" fillId="0" borderId="1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center" wrapText="1" readingOrder="1"/>
    </xf>
    <xf numFmtId="49" fontId="24" fillId="2" borderId="13" xfId="0" applyNumberFormat="1" applyFont="1" applyFill="1" applyBorder="1" applyAlignment="1">
      <alignment horizontal="center" vertical="top" wrapText="1"/>
    </xf>
    <xf numFmtId="49" fontId="24" fillId="2" borderId="11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vertical="center" wrapText="1"/>
    </xf>
    <xf numFmtId="164" fontId="22" fillId="0" borderId="1" xfId="0" applyNumberFormat="1" applyFont="1" applyBorder="1" applyAlignment="1" applyProtection="1">
      <alignment horizontal="center" vertical="center" wrapText="1"/>
      <protection locked="0"/>
    </xf>
    <xf numFmtId="16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49" fontId="22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9" fillId="0" borderId="0" xfId="0" applyFont="1" applyAlignment="1">
      <alignment horizontal="left" vertical="center" wrapText="1" readingOrder="1"/>
    </xf>
    <xf numFmtId="0" fontId="22" fillId="0" borderId="10" xfId="0" applyFont="1" applyBorder="1" applyAlignment="1">
      <alignment horizontal="right" vertical="center" wrapText="1" readingOrder="1"/>
    </xf>
    <xf numFmtId="0" fontId="19" fillId="3" borderId="8" xfId="0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left" vertical="center" wrapText="1" readingOrder="1"/>
    </xf>
    <xf numFmtId="164" fontId="22" fillId="3" borderId="1" xfId="0" applyNumberFormat="1" applyFont="1" applyFill="1" applyBorder="1"/>
    <xf numFmtId="164" fontId="18" fillId="3" borderId="1" xfId="0" applyNumberFormat="1" applyFont="1" applyFill="1" applyBorder="1"/>
    <xf numFmtId="0" fontId="9" fillId="3" borderId="0" xfId="0" applyFont="1" applyFill="1" applyBorder="1"/>
    <xf numFmtId="49" fontId="20" fillId="4" borderId="0" xfId="0" applyNumberFormat="1" applyFont="1" applyFill="1" applyBorder="1" applyAlignment="1">
      <alignment horizontal="center" vertical="top" wrapText="1"/>
    </xf>
    <xf numFmtId="0" fontId="19" fillId="3" borderId="0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49" fontId="20" fillId="5" borderId="8" xfId="0" applyNumberFormat="1" applyFont="1" applyFill="1" applyBorder="1" applyAlignment="1">
      <alignment vertical="top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horizontal="left" vertical="top" wrapText="1" indent="1"/>
    </xf>
    <xf numFmtId="0" fontId="22" fillId="3" borderId="1" xfId="0" applyFont="1" applyFill="1" applyBorder="1" applyAlignment="1">
      <alignment horizontal="center" vertical="top" wrapText="1"/>
    </xf>
    <xf numFmtId="49" fontId="23" fillId="3" borderId="1" xfId="0" applyNumberFormat="1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22" fillId="0" borderId="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2" fillId="0" borderId="4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49" fontId="22" fillId="0" borderId="4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2" fillId="0" borderId="1" xfId="0" applyFont="1" applyBorder="1" applyAlignment="1">
      <alignment horizontal="center" vertical="top" wrapText="1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right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/>
    </xf>
  </cellXfs>
  <cellStyles count="5">
    <cellStyle name="Гиперссылка" xfId="1" builtinId="8"/>
    <cellStyle name="Обычный" xfId="0" builtinId="0"/>
    <cellStyle name="Обычный 6" xfId="4"/>
    <cellStyle name="Финансовый" xfId="2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1"/>
  <sheetViews>
    <sheetView topLeftCell="A13" workbookViewId="0">
      <selection activeCell="C23" sqref="C23:C27"/>
    </sheetView>
  </sheetViews>
  <sheetFormatPr defaultRowHeight="15" x14ac:dyDescent="0.2"/>
  <cols>
    <col min="1" max="1" width="71.7109375" style="11" customWidth="1"/>
    <col min="2" max="2" width="31.5703125" style="11" customWidth="1"/>
    <col min="3" max="3" width="15.7109375" style="11" customWidth="1"/>
    <col min="4" max="16384" width="9.140625" style="11"/>
  </cols>
  <sheetData>
    <row r="1" spans="1:3" ht="84.75" customHeight="1" x14ac:dyDescent="0.2">
      <c r="B1" s="174" t="s">
        <v>291</v>
      </c>
      <c r="C1" s="174"/>
    </row>
    <row r="2" spans="1:3" ht="53.25" customHeight="1" x14ac:dyDescent="0.2">
      <c r="A2" s="173" t="s">
        <v>251</v>
      </c>
      <c r="B2" s="173"/>
      <c r="C2" s="173"/>
    </row>
    <row r="3" spans="1:3" s="1" customFormat="1" ht="14.25" x14ac:dyDescent="0.2">
      <c r="C3" s="1" t="s">
        <v>102</v>
      </c>
    </row>
    <row r="4" spans="1:3" s="39" customFormat="1" ht="30.75" customHeight="1" x14ac:dyDescent="0.25">
      <c r="A4" s="80" t="s">
        <v>103</v>
      </c>
      <c r="B4" s="80" t="s">
        <v>72</v>
      </c>
      <c r="C4" s="80" t="s">
        <v>2</v>
      </c>
    </row>
    <row r="5" spans="1:3" ht="15.75" x14ac:dyDescent="0.25">
      <c r="A5" s="81" t="s">
        <v>111</v>
      </c>
      <c r="B5" s="164" t="s">
        <v>113</v>
      </c>
      <c r="C5" s="83">
        <f>C6+C8+C10+C13+C17+C20+C22</f>
        <v>47888.5</v>
      </c>
    </row>
    <row r="6" spans="1:3" ht="15.75" x14ac:dyDescent="0.25">
      <c r="A6" s="84" t="s">
        <v>112</v>
      </c>
      <c r="B6" s="85" t="s">
        <v>114</v>
      </c>
      <c r="C6" s="86">
        <f>C7</f>
        <v>19851</v>
      </c>
    </row>
    <row r="7" spans="1:3" ht="15.75" x14ac:dyDescent="0.25">
      <c r="A7" s="74" t="s">
        <v>73</v>
      </c>
      <c r="B7" s="165" t="s">
        <v>115</v>
      </c>
      <c r="C7" s="75">
        <v>19851</v>
      </c>
    </row>
    <row r="8" spans="1:3" ht="15.75" x14ac:dyDescent="0.25">
      <c r="A8" s="84" t="s">
        <v>116</v>
      </c>
      <c r="B8" s="85" t="s">
        <v>104</v>
      </c>
      <c r="C8" s="86">
        <f>C9</f>
        <v>0</v>
      </c>
    </row>
    <row r="9" spans="1:3" ht="15.75" x14ac:dyDescent="0.25">
      <c r="A9" s="74" t="s">
        <v>106</v>
      </c>
      <c r="B9" s="165" t="s">
        <v>105</v>
      </c>
      <c r="C9" s="75"/>
    </row>
    <row r="10" spans="1:3" ht="15.75" x14ac:dyDescent="0.25">
      <c r="A10" s="84" t="s">
        <v>117</v>
      </c>
      <c r="B10" s="85" t="s">
        <v>74</v>
      </c>
      <c r="C10" s="86">
        <f>C11+C12</f>
        <v>23681</v>
      </c>
    </row>
    <row r="11" spans="1:3" ht="15.75" x14ac:dyDescent="0.25">
      <c r="A11" s="76" t="s">
        <v>76</v>
      </c>
      <c r="B11" s="165" t="s">
        <v>75</v>
      </c>
      <c r="C11" s="75">
        <v>5779</v>
      </c>
    </row>
    <row r="12" spans="1:3" ht="15.75" x14ac:dyDescent="0.25">
      <c r="A12" s="76" t="s">
        <v>78</v>
      </c>
      <c r="B12" s="165" t="s">
        <v>77</v>
      </c>
      <c r="C12" s="75">
        <v>17902</v>
      </c>
    </row>
    <row r="13" spans="1:3" ht="31.5" x14ac:dyDescent="0.25">
      <c r="A13" s="84" t="s">
        <v>119</v>
      </c>
      <c r="B13" s="85" t="s">
        <v>118</v>
      </c>
      <c r="C13" s="86">
        <f>C14+C16+C15</f>
        <v>2029.5</v>
      </c>
    </row>
    <row r="14" spans="1:3" ht="78.75" x14ac:dyDescent="0.25">
      <c r="A14" s="74" t="s">
        <v>79</v>
      </c>
      <c r="B14" s="165" t="s">
        <v>120</v>
      </c>
      <c r="C14" s="75">
        <v>1288</v>
      </c>
    </row>
    <row r="15" spans="1:3" ht="47.25" x14ac:dyDescent="0.25">
      <c r="A15" s="168" t="s">
        <v>249</v>
      </c>
      <c r="B15" s="169" t="s">
        <v>250</v>
      </c>
      <c r="C15" s="75">
        <v>0.5</v>
      </c>
    </row>
    <row r="16" spans="1:3" ht="78.75" x14ac:dyDescent="0.25">
      <c r="A16" s="74" t="s">
        <v>81</v>
      </c>
      <c r="B16" s="165" t="s">
        <v>80</v>
      </c>
      <c r="C16" s="75">
        <v>741</v>
      </c>
    </row>
    <row r="17" spans="1:3" ht="31.5" x14ac:dyDescent="0.25">
      <c r="A17" s="84" t="s">
        <v>121</v>
      </c>
      <c r="B17" s="85" t="s">
        <v>82</v>
      </c>
      <c r="C17" s="86">
        <f>C18+C19</f>
        <v>376</v>
      </c>
    </row>
    <row r="18" spans="1:3" ht="15.75" x14ac:dyDescent="0.25">
      <c r="A18" s="74" t="s">
        <v>84</v>
      </c>
      <c r="B18" s="165" t="s">
        <v>83</v>
      </c>
      <c r="C18" s="75">
        <v>10</v>
      </c>
    </row>
    <row r="19" spans="1:3" ht="15.75" x14ac:dyDescent="0.25">
      <c r="A19" s="74" t="s">
        <v>86</v>
      </c>
      <c r="B19" s="165" t="s">
        <v>85</v>
      </c>
      <c r="C19" s="159">
        <v>366</v>
      </c>
    </row>
    <row r="20" spans="1:3" ht="15.75" x14ac:dyDescent="0.25">
      <c r="A20" s="84" t="s">
        <v>122</v>
      </c>
      <c r="B20" s="85" t="s">
        <v>108</v>
      </c>
      <c r="C20" s="160">
        <f>C21</f>
        <v>1942</v>
      </c>
    </row>
    <row r="21" spans="1:3" ht="78.75" x14ac:dyDescent="0.25">
      <c r="A21" s="74" t="s">
        <v>107</v>
      </c>
      <c r="B21" s="165" t="s">
        <v>109</v>
      </c>
      <c r="C21" s="159">
        <v>1942</v>
      </c>
    </row>
    <row r="22" spans="1:3" ht="15.75" x14ac:dyDescent="0.25">
      <c r="A22" s="84" t="s">
        <v>124</v>
      </c>
      <c r="B22" s="85" t="s">
        <v>123</v>
      </c>
      <c r="C22" s="86">
        <v>9</v>
      </c>
    </row>
    <row r="23" spans="1:3" ht="15.75" x14ac:dyDescent="0.25">
      <c r="A23" s="81" t="s">
        <v>126</v>
      </c>
      <c r="B23" s="164" t="s">
        <v>125</v>
      </c>
      <c r="C23" s="83">
        <f>C24</f>
        <v>20486</v>
      </c>
    </row>
    <row r="24" spans="1:3" ht="31.5" x14ac:dyDescent="0.25">
      <c r="A24" s="74" t="s">
        <v>127</v>
      </c>
      <c r="B24" s="165" t="s">
        <v>87</v>
      </c>
      <c r="C24" s="75">
        <f>C25+C26+C27</f>
        <v>20486</v>
      </c>
    </row>
    <row r="25" spans="1:3" s="41" customFormat="1" ht="15.75" x14ac:dyDescent="0.25">
      <c r="A25" s="77" t="s">
        <v>129</v>
      </c>
      <c r="B25" s="78" t="s">
        <v>128</v>
      </c>
      <c r="C25" s="79">
        <v>438</v>
      </c>
    </row>
    <row r="26" spans="1:3" s="41" customFormat="1" ht="15.75" x14ac:dyDescent="0.25">
      <c r="A26" s="77" t="s">
        <v>131</v>
      </c>
      <c r="B26" s="78" t="s">
        <v>130</v>
      </c>
      <c r="C26" s="79">
        <v>1768</v>
      </c>
    </row>
    <row r="27" spans="1:3" ht="15.75" x14ac:dyDescent="0.25">
      <c r="A27" s="74" t="s">
        <v>88</v>
      </c>
      <c r="B27" s="165" t="s">
        <v>132</v>
      </c>
      <c r="C27" s="75">
        <v>18280</v>
      </c>
    </row>
    <row r="28" spans="1:3" ht="15.75" customHeight="1" x14ac:dyDescent="0.25">
      <c r="A28" s="171" t="s">
        <v>133</v>
      </c>
      <c r="B28" s="172"/>
      <c r="C28" s="83">
        <f>C23+C5</f>
        <v>68374.5</v>
      </c>
    </row>
    <row r="31" spans="1:3" x14ac:dyDescent="0.2">
      <c r="B31" s="40"/>
    </row>
  </sheetData>
  <mergeCells count="3">
    <mergeCell ref="A28:B28"/>
    <mergeCell ref="A2:C2"/>
    <mergeCell ref="B1:C1"/>
  </mergeCells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6"/>
  <sheetViews>
    <sheetView workbookViewId="0">
      <selection activeCell="C1" sqref="C1:G1"/>
    </sheetView>
  </sheetViews>
  <sheetFormatPr defaultRowHeight="15" x14ac:dyDescent="0.2"/>
  <cols>
    <col min="1" max="1" width="96.28515625" style="11" customWidth="1"/>
    <col min="2" max="2" width="10.28515625" style="11" customWidth="1"/>
    <col min="3" max="3" width="9.140625" style="16"/>
    <col min="4" max="4" width="8.28515625" style="16" customWidth="1"/>
    <col min="5" max="5" width="14.7109375" style="17" customWidth="1"/>
    <col min="6" max="6" width="8" style="17" customWidth="1"/>
    <col min="7" max="7" width="11.140625" style="18" customWidth="1"/>
    <col min="8" max="8" width="0.140625" style="11" customWidth="1"/>
    <col min="9" max="16384" width="9.140625" style="11"/>
  </cols>
  <sheetData>
    <row r="1" spans="1:8" ht="81.75" customHeight="1" x14ac:dyDescent="0.2">
      <c r="C1" s="191" t="s">
        <v>300</v>
      </c>
      <c r="D1" s="191"/>
      <c r="E1" s="191"/>
      <c r="F1" s="191"/>
      <c r="G1" s="191"/>
    </row>
    <row r="2" spans="1:8" ht="115.5" customHeight="1" x14ac:dyDescent="0.2">
      <c r="A2" s="192" t="s">
        <v>275</v>
      </c>
      <c r="B2" s="192"/>
      <c r="C2" s="192"/>
      <c r="D2" s="192"/>
      <c r="E2" s="192"/>
      <c r="F2" s="192"/>
      <c r="G2" s="192"/>
      <c r="H2" s="192"/>
    </row>
    <row r="3" spans="1:8" ht="16.5" customHeight="1" x14ac:dyDescent="0.2">
      <c r="A3" s="2"/>
      <c r="B3" s="2"/>
      <c r="G3" s="14" t="s">
        <v>0</v>
      </c>
    </row>
    <row r="4" spans="1:8" s="1" customFormat="1" ht="54" customHeight="1" x14ac:dyDescent="0.2">
      <c r="A4" s="42" t="s">
        <v>55</v>
      </c>
      <c r="B4" s="42" t="s">
        <v>56</v>
      </c>
      <c r="C4" s="67" t="s">
        <v>33</v>
      </c>
      <c r="D4" s="67" t="s">
        <v>34</v>
      </c>
      <c r="E4" s="67" t="s">
        <v>46</v>
      </c>
      <c r="F4" s="67" t="s">
        <v>47</v>
      </c>
      <c r="G4" s="72" t="s">
        <v>2</v>
      </c>
    </row>
    <row r="5" spans="1:8" s="1" customFormat="1" ht="15.75" x14ac:dyDescent="0.2">
      <c r="A5" s="127" t="s">
        <v>235</v>
      </c>
      <c r="B5" s="44" t="s">
        <v>236</v>
      </c>
      <c r="C5" s="44"/>
      <c r="D5" s="44"/>
      <c r="E5" s="44"/>
      <c r="F5" s="44"/>
      <c r="G5" s="126">
        <f>G156</f>
        <v>71273</v>
      </c>
    </row>
    <row r="6" spans="1:8" s="12" customFormat="1" ht="15.75" x14ac:dyDescent="0.25">
      <c r="A6" s="43" t="s">
        <v>3</v>
      </c>
      <c r="B6" s="44" t="s">
        <v>236</v>
      </c>
      <c r="C6" s="44" t="s">
        <v>31</v>
      </c>
      <c r="D6" s="44" t="s">
        <v>32</v>
      </c>
      <c r="E6" s="44"/>
      <c r="F6" s="44"/>
      <c r="G6" s="45">
        <f>G7+G12+G19+G29+G34+G24</f>
        <v>29407</v>
      </c>
    </row>
    <row r="7" spans="1:8" s="19" customFormat="1" ht="31.5" x14ac:dyDescent="0.2">
      <c r="A7" s="46" t="s">
        <v>4</v>
      </c>
      <c r="B7" s="47" t="s">
        <v>236</v>
      </c>
      <c r="C7" s="47" t="s">
        <v>31</v>
      </c>
      <c r="D7" s="47" t="s">
        <v>35</v>
      </c>
      <c r="E7" s="47"/>
      <c r="F7" s="47"/>
      <c r="G7" s="48">
        <f>G8</f>
        <v>2768</v>
      </c>
    </row>
    <row r="8" spans="1:8" ht="43.5" customHeight="1" x14ac:dyDescent="0.2">
      <c r="A8" s="49" t="s">
        <v>267</v>
      </c>
      <c r="B8" s="67" t="s">
        <v>236</v>
      </c>
      <c r="C8" s="50" t="s">
        <v>31</v>
      </c>
      <c r="D8" s="50" t="s">
        <v>35</v>
      </c>
      <c r="E8" s="49" t="s">
        <v>143</v>
      </c>
      <c r="F8" s="51"/>
      <c r="G8" s="52">
        <f>G9</f>
        <v>2768</v>
      </c>
    </row>
    <row r="9" spans="1:8" ht="43.5" customHeight="1" x14ac:dyDescent="0.2">
      <c r="A9" s="49" t="s">
        <v>144</v>
      </c>
      <c r="B9" s="67" t="s">
        <v>236</v>
      </c>
      <c r="C9" s="50" t="s">
        <v>31</v>
      </c>
      <c r="D9" s="50" t="s">
        <v>35</v>
      </c>
      <c r="E9" s="49" t="s">
        <v>145</v>
      </c>
      <c r="F9" s="49"/>
      <c r="G9" s="52">
        <f>G10</f>
        <v>2768</v>
      </c>
    </row>
    <row r="10" spans="1:8" ht="47.25" x14ac:dyDescent="0.2">
      <c r="A10" s="49" t="s">
        <v>146</v>
      </c>
      <c r="B10" s="67" t="s">
        <v>236</v>
      </c>
      <c r="C10" s="50" t="s">
        <v>31</v>
      </c>
      <c r="D10" s="50" t="s">
        <v>35</v>
      </c>
      <c r="E10" s="49" t="s">
        <v>145</v>
      </c>
      <c r="F10" s="49">
        <v>100</v>
      </c>
      <c r="G10" s="52">
        <f>G11</f>
        <v>2768</v>
      </c>
    </row>
    <row r="11" spans="1:8" ht="15.75" x14ac:dyDescent="0.2">
      <c r="A11" s="49" t="s">
        <v>147</v>
      </c>
      <c r="B11" s="67" t="s">
        <v>236</v>
      </c>
      <c r="C11" s="50" t="s">
        <v>31</v>
      </c>
      <c r="D11" s="50" t="s">
        <v>35</v>
      </c>
      <c r="E11" s="49" t="s">
        <v>145</v>
      </c>
      <c r="F11" s="49">
        <v>120</v>
      </c>
      <c r="G11" s="52">
        <v>2768</v>
      </c>
    </row>
    <row r="12" spans="1:8" s="19" customFormat="1" ht="31.5" x14ac:dyDescent="0.2">
      <c r="A12" s="46" t="s">
        <v>5</v>
      </c>
      <c r="B12" s="47" t="s">
        <v>236</v>
      </c>
      <c r="C12" s="47" t="s">
        <v>31</v>
      </c>
      <c r="D12" s="47" t="s">
        <v>37</v>
      </c>
      <c r="E12" s="47"/>
      <c r="F12" s="47"/>
      <c r="G12" s="48">
        <f>G13</f>
        <v>20067</v>
      </c>
    </row>
    <row r="13" spans="1:8" s="19" customFormat="1" ht="31.5" x14ac:dyDescent="0.2">
      <c r="A13" s="49" t="s">
        <v>267</v>
      </c>
      <c r="B13" s="67" t="s">
        <v>236</v>
      </c>
      <c r="C13" s="50" t="s">
        <v>31</v>
      </c>
      <c r="D13" s="50" t="s">
        <v>37</v>
      </c>
      <c r="E13" s="49" t="s">
        <v>143</v>
      </c>
      <c r="F13" s="53"/>
      <c r="G13" s="48">
        <f>G14</f>
        <v>20067</v>
      </c>
    </row>
    <row r="14" spans="1:8" s="19" customFormat="1" ht="15.75" x14ac:dyDescent="0.2">
      <c r="A14" s="49" t="s">
        <v>148</v>
      </c>
      <c r="B14" s="67" t="s">
        <v>236</v>
      </c>
      <c r="C14" s="50" t="s">
        <v>31</v>
      </c>
      <c r="D14" s="50" t="s">
        <v>37</v>
      </c>
      <c r="E14" s="49" t="s">
        <v>149</v>
      </c>
      <c r="F14" s="49"/>
      <c r="G14" s="48">
        <f>G17+G15</f>
        <v>20067</v>
      </c>
    </row>
    <row r="15" spans="1:8" s="19" customFormat="1" ht="47.25" x14ac:dyDescent="0.2">
      <c r="A15" s="49" t="s">
        <v>150</v>
      </c>
      <c r="B15" s="67" t="s">
        <v>236</v>
      </c>
      <c r="C15" s="50" t="s">
        <v>31</v>
      </c>
      <c r="D15" s="50" t="s">
        <v>37</v>
      </c>
      <c r="E15" s="49" t="s">
        <v>149</v>
      </c>
      <c r="F15" s="49">
        <v>100</v>
      </c>
      <c r="G15" s="48">
        <f>G16</f>
        <v>18565</v>
      </c>
    </row>
    <row r="16" spans="1:8" s="19" customFormat="1" ht="15.75" x14ac:dyDescent="0.2">
      <c r="A16" s="49" t="s">
        <v>147</v>
      </c>
      <c r="B16" s="67" t="s">
        <v>236</v>
      </c>
      <c r="C16" s="50" t="s">
        <v>31</v>
      </c>
      <c r="D16" s="50" t="s">
        <v>37</v>
      </c>
      <c r="E16" s="49" t="s">
        <v>149</v>
      </c>
      <c r="F16" s="49">
        <v>120</v>
      </c>
      <c r="G16" s="48">
        <v>18565</v>
      </c>
    </row>
    <row r="17" spans="1:7" s="19" customFormat="1" ht="15.75" x14ac:dyDescent="0.2">
      <c r="A17" s="49" t="s">
        <v>151</v>
      </c>
      <c r="B17" s="67" t="s">
        <v>236</v>
      </c>
      <c r="C17" s="50" t="s">
        <v>31</v>
      </c>
      <c r="D17" s="50" t="s">
        <v>37</v>
      </c>
      <c r="E17" s="49" t="s">
        <v>149</v>
      </c>
      <c r="F17" s="49">
        <v>200</v>
      </c>
      <c r="G17" s="48">
        <f>G18</f>
        <v>1502</v>
      </c>
    </row>
    <row r="18" spans="1:7" s="19" customFormat="1" ht="31.5" x14ac:dyDescent="0.2">
      <c r="A18" s="49" t="s">
        <v>152</v>
      </c>
      <c r="B18" s="67" t="s">
        <v>236</v>
      </c>
      <c r="C18" s="50" t="s">
        <v>31</v>
      </c>
      <c r="D18" s="50" t="s">
        <v>37</v>
      </c>
      <c r="E18" s="49" t="s">
        <v>149</v>
      </c>
      <c r="F18" s="49">
        <v>240</v>
      </c>
      <c r="G18" s="48">
        <v>1502</v>
      </c>
    </row>
    <row r="19" spans="1:7" s="19" customFormat="1" ht="31.5" x14ac:dyDescent="0.2">
      <c r="A19" s="46" t="s">
        <v>6</v>
      </c>
      <c r="B19" s="47" t="s">
        <v>236</v>
      </c>
      <c r="C19" s="47" t="s">
        <v>31</v>
      </c>
      <c r="D19" s="47" t="s">
        <v>41</v>
      </c>
      <c r="E19" s="47"/>
      <c r="F19" s="47"/>
      <c r="G19" s="48">
        <f>G20</f>
        <v>21</v>
      </c>
    </row>
    <row r="20" spans="1:7" s="19" customFormat="1" ht="15.75" x14ac:dyDescent="0.2">
      <c r="A20" s="54" t="s">
        <v>153</v>
      </c>
      <c r="B20" s="67" t="s">
        <v>236</v>
      </c>
      <c r="C20" s="50" t="s">
        <v>31</v>
      </c>
      <c r="D20" s="50" t="s">
        <v>41</v>
      </c>
      <c r="E20" s="54" t="s">
        <v>160</v>
      </c>
      <c r="F20" s="51"/>
      <c r="G20" s="48">
        <f>G21</f>
        <v>21</v>
      </c>
    </row>
    <row r="21" spans="1:7" ht="31.5" x14ac:dyDescent="0.2">
      <c r="A21" s="49" t="s">
        <v>161</v>
      </c>
      <c r="B21" s="67" t="s">
        <v>236</v>
      </c>
      <c r="C21" s="50" t="s">
        <v>31</v>
      </c>
      <c r="D21" s="50" t="s">
        <v>41</v>
      </c>
      <c r="E21" s="49" t="s">
        <v>162</v>
      </c>
      <c r="F21" s="49"/>
      <c r="G21" s="52">
        <f>G22</f>
        <v>21</v>
      </c>
    </row>
    <row r="22" spans="1:7" ht="15.75" x14ac:dyDescent="0.2">
      <c r="A22" s="49" t="s">
        <v>163</v>
      </c>
      <c r="B22" s="67" t="s">
        <v>236</v>
      </c>
      <c r="C22" s="50" t="s">
        <v>31</v>
      </c>
      <c r="D22" s="50" t="s">
        <v>41</v>
      </c>
      <c r="E22" s="49" t="s">
        <v>162</v>
      </c>
      <c r="F22" s="49">
        <v>500</v>
      </c>
      <c r="G22" s="52">
        <f>G23</f>
        <v>21</v>
      </c>
    </row>
    <row r="23" spans="1:7" ht="15.75" x14ac:dyDescent="0.2">
      <c r="A23" s="49" t="s">
        <v>88</v>
      </c>
      <c r="B23" s="67" t="s">
        <v>236</v>
      </c>
      <c r="C23" s="50" t="s">
        <v>31</v>
      </c>
      <c r="D23" s="50" t="s">
        <v>41</v>
      </c>
      <c r="E23" s="49" t="s">
        <v>162</v>
      </c>
      <c r="F23" s="49">
        <v>540</v>
      </c>
      <c r="G23" s="52">
        <v>21</v>
      </c>
    </row>
    <row r="24" spans="1:7" s="19" customFormat="1" ht="15.75" x14ac:dyDescent="0.2">
      <c r="A24" s="144" t="s">
        <v>7</v>
      </c>
      <c r="B24" s="67" t="s">
        <v>236</v>
      </c>
      <c r="C24" s="145" t="s">
        <v>31</v>
      </c>
      <c r="D24" s="146" t="s">
        <v>39</v>
      </c>
      <c r="E24" s="147"/>
      <c r="F24" s="147"/>
      <c r="G24" s="52">
        <f>G25</f>
        <v>1472</v>
      </c>
    </row>
    <row r="25" spans="1:7" s="19" customFormat="1" ht="15.75" x14ac:dyDescent="0.2">
      <c r="A25" s="54" t="s">
        <v>153</v>
      </c>
      <c r="B25" s="67" t="s">
        <v>236</v>
      </c>
      <c r="C25" s="121" t="s">
        <v>31</v>
      </c>
      <c r="D25" s="115" t="s">
        <v>39</v>
      </c>
      <c r="E25" s="54" t="s">
        <v>160</v>
      </c>
      <c r="F25" s="116"/>
      <c r="G25" s="52">
        <f>G26</f>
        <v>1472</v>
      </c>
    </row>
    <row r="26" spans="1:7" ht="15.75" x14ac:dyDescent="0.2">
      <c r="A26" s="117" t="s">
        <v>238</v>
      </c>
      <c r="B26" s="67" t="s">
        <v>236</v>
      </c>
      <c r="C26" s="121" t="s">
        <v>31</v>
      </c>
      <c r="D26" s="115" t="s">
        <v>39</v>
      </c>
      <c r="E26" s="117" t="s">
        <v>232</v>
      </c>
      <c r="F26" s="116"/>
      <c r="G26" s="52">
        <f>G27</f>
        <v>1472</v>
      </c>
    </row>
    <row r="27" spans="1:7" ht="15.75" x14ac:dyDescent="0.2">
      <c r="A27" s="117" t="s">
        <v>156</v>
      </c>
      <c r="B27" s="67" t="s">
        <v>236</v>
      </c>
      <c r="C27" s="121" t="s">
        <v>31</v>
      </c>
      <c r="D27" s="115" t="s">
        <v>39</v>
      </c>
      <c r="E27" s="117" t="s">
        <v>232</v>
      </c>
      <c r="F27" s="156">
        <v>800</v>
      </c>
      <c r="G27" s="52">
        <f>G28</f>
        <v>1472</v>
      </c>
    </row>
    <row r="28" spans="1:7" ht="15.75" x14ac:dyDescent="0.2">
      <c r="A28" s="117" t="s">
        <v>233</v>
      </c>
      <c r="B28" s="67" t="s">
        <v>236</v>
      </c>
      <c r="C28" s="121" t="s">
        <v>31</v>
      </c>
      <c r="D28" s="115" t="s">
        <v>39</v>
      </c>
      <c r="E28" s="117" t="s">
        <v>232</v>
      </c>
      <c r="F28" s="156">
        <v>880</v>
      </c>
      <c r="G28" s="52">
        <v>1472</v>
      </c>
    </row>
    <row r="29" spans="1:7" s="19" customFormat="1" ht="15.75" x14ac:dyDescent="0.2">
      <c r="A29" s="46" t="s">
        <v>8</v>
      </c>
      <c r="B29" s="47" t="s">
        <v>236</v>
      </c>
      <c r="C29" s="47" t="s">
        <v>31</v>
      </c>
      <c r="D29" s="47">
        <v>11</v>
      </c>
      <c r="E29" s="47"/>
      <c r="F29" s="47"/>
      <c r="G29" s="48">
        <f>G30</f>
        <v>101</v>
      </c>
    </row>
    <row r="30" spans="1:7" s="19" customFormat="1" ht="15.75" x14ac:dyDescent="0.2">
      <c r="A30" s="54" t="s">
        <v>153</v>
      </c>
      <c r="B30" s="67" t="s">
        <v>236</v>
      </c>
      <c r="C30" s="50" t="s">
        <v>31</v>
      </c>
      <c r="D30" s="50" t="s">
        <v>154</v>
      </c>
      <c r="E30" s="54" t="s">
        <v>160</v>
      </c>
      <c r="F30" s="54"/>
      <c r="G30" s="48">
        <f>G31</f>
        <v>101</v>
      </c>
    </row>
    <row r="31" spans="1:7" s="19" customFormat="1" ht="15.75" x14ac:dyDescent="0.2">
      <c r="A31" s="65" t="s">
        <v>248</v>
      </c>
      <c r="B31" s="67" t="s">
        <v>236</v>
      </c>
      <c r="C31" s="50" t="s">
        <v>31</v>
      </c>
      <c r="D31" s="50" t="s">
        <v>154</v>
      </c>
      <c r="E31" s="54" t="s">
        <v>155</v>
      </c>
      <c r="F31" s="54"/>
      <c r="G31" s="52">
        <f>G32</f>
        <v>101</v>
      </c>
    </row>
    <row r="32" spans="1:7" s="19" customFormat="1" ht="15.75" x14ac:dyDescent="0.2">
      <c r="A32" s="54" t="s">
        <v>156</v>
      </c>
      <c r="B32" s="67" t="s">
        <v>236</v>
      </c>
      <c r="C32" s="50" t="s">
        <v>31</v>
      </c>
      <c r="D32" s="50" t="s">
        <v>154</v>
      </c>
      <c r="E32" s="54" t="s">
        <v>155</v>
      </c>
      <c r="F32" s="55" t="s">
        <v>157</v>
      </c>
      <c r="G32" s="52">
        <f>G33</f>
        <v>101</v>
      </c>
    </row>
    <row r="33" spans="1:7" s="19" customFormat="1" ht="15.75" x14ac:dyDescent="0.2">
      <c r="A33" s="54" t="s">
        <v>158</v>
      </c>
      <c r="B33" s="67" t="s">
        <v>236</v>
      </c>
      <c r="C33" s="50" t="s">
        <v>31</v>
      </c>
      <c r="D33" s="50" t="s">
        <v>154</v>
      </c>
      <c r="E33" s="54" t="s">
        <v>155</v>
      </c>
      <c r="F33" s="55" t="s">
        <v>159</v>
      </c>
      <c r="G33" s="52">
        <v>101</v>
      </c>
    </row>
    <row r="34" spans="1:7" s="19" customFormat="1" ht="15.75" x14ac:dyDescent="0.2">
      <c r="A34" s="56" t="s">
        <v>9</v>
      </c>
      <c r="B34" s="67" t="s">
        <v>236</v>
      </c>
      <c r="C34" s="57" t="s">
        <v>31</v>
      </c>
      <c r="D34" s="57" t="s">
        <v>164</v>
      </c>
      <c r="E34" s="56"/>
      <c r="F34" s="56"/>
      <c r="G34" s="48">
        <f>G35+G42+G54</f>
        <v>4978</v>
      </c>
    </row>
    <row r="35" spans="1:7" s="19" customFormat="1" ht="31.5" x14ac:dyDescent="0.2">
      <c r="A35" s="49" t="s">
        <v>267</v>
      </c>
      <c r="B35" s="67" t="s">
        <v>236</v>
      </c>
      <c r="C35" s="50" t="s">
        <v>31</v>
      </c>
      <c r="D35" s="50" t="s">
        <v>164</v>
      </c>
      <c r="E35" s="49" t="s">
        <v>143</v>
      </c>
      <c r="F35" s="49"/>
      <c r="G35" s="48">
        <f>G36+G39</f>
        <v>976</v>
      </c>
    </row>
    <row r="36" spans="1:7" s="19" customFormat="1" ht="31.5" x14ac:dyDescent="0.2">
      <c r="A36" s="49" t="s">
        <v>165</v>
      </c>
      <c r="B36" s="67" t="s">
        <v>236</v>
      </c>
      <c r="C36" s="50" t="s">
        <v>31</v>
      </c>
      <c r="D36" s="50" t="s">
        <v>164</v>
      </c>
      <c r="E36" s="49" t="s">
        <v>166</v>
      </c>
      <c r="F36" s="49"/>
      <c r="G36" s="48">
        <f>G37</f>
        <v>330</v>
      </c>
    </row>
    <row r="37" spans="1:7" s="19" customFormat="1" ht="15.75" x14ac:dyDescent="0.2">
      <c r="A37" s="49" t="s">
        <v>151</v>
      </c>
      <c r="B37" s="67" t="s">
        <v>236</v>
      </c>
      <c r="C37" s="50" t="s">
        <v>31</v>
      </c>
      <c r="D37" s="50" t="s">
        <v>164</v>
      </c>
      <c r="E37" s="49" t="s">
        <v>166</v>
      </c>
      <c r="F37" s="49">
        <v>200</v>
      </c>
      <c r="G37" s="48">
        <f>G38</f>
        <v>330</v>
      </c>
    </row>
    <row r="38" spans="1:7" s="19" customFormat="1" ht="31.5" x14ac:dyDescent="0.2">
      <c r="A38" s="49" t="s">
        <v>152</v>
      </c>
      <c r="B38" s="67" t="s">
        <v>236</v>
      </c>
      <c r="C38" s="50" t="s">
        <v>31</v>
      </c>
      <c r="D38" s="50" t="s">
        <v>164</v>
      </c>
      <c r="E38" s="49" t="s">
        <v>166</v>
      </c>
      <c r="F38" s="49">
        <v>240</v>
      </c>
      <c r="G38" s="48">
        <v>330</v>
      </c>
    </row>
    <row r="39" spans="1:7" s="19" customFormat="1" ht="15.75" x14ac:dyDescent="0.2">
      <c r="A39" s="49" t="s">
        <v>148</v>
      </c>
      <c r="B39" s="67" t="s">
        <v>236</v>
      </c>
      <c r="C39" s="50" t="s">
        <v>31</v>
      </c>
      <c r="D39" s="50" t="s">
        <v>164</v>
      </c>
      <c r="E39" s="49" t="s">
        <v>149</v>
      </c>
      <c r="F39" s="49"/>
      <c r="G39" s="48">
        <f>G40</f>
        <v>646</v>
      </c>
    </row>
    <row r="40" spans="1:7" s="19" customFormat="1" ht="15.75" x14ac:dyDescent="0.2">
      <c r="A40" s="49" t="s">
        <v>151</v>
      </c>
      <c r="B40" s="67" t="s">
        <v>236</v>
      </c>
      <c r="C40" s="50" t="s">
        <v>31</v>
      </c>
      <c r="D40" s="50" t="s">
        <v>164</v>
      </c>
      <c r="E40" s="49" t="s">
        <v>149</v>
      </c>
      <c r="F40" s="49">
        <v>200</v>
      </c>
      <c r="G40" s="48">
        <f>G41</f>
        <v>646</v>
      </c>
    </row>
    <row r="41" spans="1:7" s="19" customFormat="1" ht="31.5" x14ac:dyDescent="0.2">
      <c r="A41" s="49" t="s">
        <v>152</v>
      </c>
      <c r="B41" s="67" t="s">
        <v>236</v>
      </c>
      <c r="C41" s="50" t="s">
        <v>31</v>
      </c>
      <c r="D41" s="50" t="s">
        <v>164</v>
      </c>
      <c r="E41" s="49" t="s">
        <v>149</v>
      </c>
      <c r="F41" s="49">
        <v>240</v>
      </c>
      <c r="G41" s="48">
        <v>646</v>
      </c>
    </row>
    <row r="42" spans="1:7" s="19" customFormat="1" ht="31.5" x14ac:dyDescent="0.2">
      <c r="A42" s="49" t="s">
        <v>268</v>
      </c>
      <c r="B42" s="67" t="s">
        <v>236</v>
      </c>
      <c r="C42" s="50" t="s">
        <v>31</v>
      </c>
      <c r="D42" s="50" t="s">
        <v>164</v>
      </c>
      <c r="E42" s="49" t="s">
        <v>167</v>
      </c>
      <c r="F42" s="53"/>
      <c r="G42" s="48">
        <f>G43+G46+G50</f>
        <v>3089</v>
      </c>
    </row>
    <row r="43" spans="1:7" s="19" customFormat="1" ht="31.5" x14ac:dyDescent="0.2">
      <c r="A43" s="49" t="s">
        <v>168</v>
      </c>
      <c r="B43" s="67" t="s">
        <v>236</v>
      </c>
      <c r="C43" s="50" t="s">
        <v>31</v>
      </c>
      <c r="D43" s="50" t="s">
        <v>164</v>
      </c>
      <c r="E43" s="49" t="s">
        <v>169</v>
      </c>
      <c r="F43" s="49"/>
      <c r="G43" s="48">
        <f>G44</f>
        <v>3039</v>
      </c>
    </row>
    <row r="44" spans="1:7" s="19" customFormat="1" ht="15.75" x14ac:dyDescent="0.2">
      <c r="A44" s="49" t="s">
        <v>151</v>
      </c>
      <c r="B44" s="67" t="s">
        <v>236</v>
      </c>
      <c r="C44" s="50" t="s">
        <v>31</v>
      </c>
      <c r="D44" s="50" t="s">
        <v>164</v>
      </c>
      <c r="E44" s="58" t="s">
        <v>169</v>
      </c>
      <c r="F44" s="49">
        <v>200</v>
      </c>
      <c r="G44" s="48">
        <f>G45</f>
        <v>3039</v>
      </c>
    </row>
    <row r="45" spans="1:7" s="19" customFormat="1" ht="31.5" x14ac:dyDescent="0.2">
      <c r="A45" s="49" t="s">
        <v>152</v>
      </c>
      <c r="B45" s="67" t="s">
        <v>236</v>
      </c>
      <c r="C45" s="50" t="s">
        <v>31</v>
      </c>
      <c r="D45" s="50" t="s">
        <v>164</v>
      </c>
      <c r="E45" s="58" t="s">
        <v>169</v>
      </c>
      <c r="F45" s="49">
        <v>240</v>
      </c>
      <c r="G45" s="48">
        <v>3039</v>
      </c>
    </row>
    <row r="46" spans="1:7" s="19" customFormat="1" ht="15.75" x14ac:dyDescent="0.2">
      <c r="A46" s="49" t="s">
        <v>176</v>
      </c>
      <c r="B46" s="67" t="s">
        <v>236</v>
      </c>
      <c r="C46" s="50" t="s">
        <v>31</v>
      </c>
      <c r="D46" s="50" t="s">
        <v>164</v>
      </c>
      <c r="E46" s="58" t="s">
        <v>177</v>
      </c>
      <c r="F46" s="49"/>
      <c r="G46" s="48">
        <f>G47</f>
        <v>20</v>
      </c>
    </row>
    <row r="47" spans="1:7" s="19" customFormat="1" ht="31.5" x14ac:dyDescent="0.2">
      <c r="A47" s="49" t="s">
        <v>172</v>
      </c>
      <c r="B47" s="67" t="s">
        <v>236</v>
      </c>
      <c r="C47" s="50" t="s">
        <v>31</v>
      </c>
      <c r="D47" s="50" t="s">
        <v>164</v>
      </c>
      <c r="E47" s="58" t="s">
        <v>178</v>
      </c>
      <c r="F47" s="49"/>
      <c r="G47" s="48">
        <f>G48</f>
        <v>20</v>
      </c>
    </row>
    <row r="48" spans="1:7" s="19" customFormat="1" ht="15.75" x14ac:dyDescent="0.2">
      <c r="A48" s="49" t="s">
        <v>151</v>
      </c>
      <c r="B48" s="67" t="s">
        <v>236</v>
      </c>
      <c r="C48" s="50" t="s">
        <v>31</v>
      </c>
      <c r="D48" s="50" t="s">
        <v>164</v>
      </c>
      <c r="E48" s="58" t="s">
        <v>178</v>
      </c>
      <c r="F48" s="49">
        <v>200</v>
      </c>
      <c r="G48" s="48">
        <f>G49</f>
        <v>20</v>
      </c>
    </row>
    <row r="49" spans="1:13" ht="31.5" x14ac:dyDescent="0.2">
      <c r="A49" s="49" t="s">
        <v>152</v>
      </c>
      <c r="B49" s="67" t="s">
        <v>236</v>
      </c>
      <c r="C49" s="50" t="s">
        <v>31</v>
      </c>
      <c r="D49" s="50" t="s">
        <v>164</v>
      </c>
      <c r="E49" s="58" t="s">
        <v>178</v>
      </c>
      <c r="F49" s="49">
        <v>240</v>
      </c>
      <c r="G49" s="48">
        <v>20</v>
      </c>
    </row>
    <row r="50" spans="1:13" ht="15.75" x14ac:dyDescent="0.2">
      <c r="A50" s="49" t="s">
        <v>170</v>
      </c>
      <c r="B50" s="67" t="s">
        <v>236</v>
      </c>
      <c r="C50" s="50" t="s">
        <v>31</v>
      </c>
      <c r="D50" s="50" t="s">
        <v>164</v>
      </c>
      <c r="E50" s="58" t="s">
        <v>171</v>
      </c>
      <c r="F50" s="49"/>
      <c r="G50" s="48">
        <f>G51</f>
        <v>30</v>
      </c>
    </row>
    <row r="51" spans="1:13" ht="31.5" x14ac:dyDescent="0.2">
      <c r="A51" s="49" t="s">
        <v>172</v>
      </c>
      <c r="B51" s="67" t="s">
        <v>236</v>
      </c>
      <c r="C51" s="50" t="s">
        <v>31</v>
      </c>
      <c r="D51" s="50" t="s">
        <v>164</v>
      </c>
      <c r="E51" s="58" t="s">
        <v>173</v>
      </c>
      <c r="F51" s="49"/>
      <c r="G51" s="48">
        <f>G52</f>
        <v>30</v>
      </c>
    </row>
    <row r="52" spans="1:13" s="12" customFormat="1" ht="15.75" x14ac:dyDescent="0.25">
      <c r="A52" s="49" t="s">
        <v>151</v>
      </c>
      <c r="B52" s="67" t="s">
        <v>236</v>
      </c>
      <c r="C52" s="50" t="s">
        <v>31</v>
      </c>
      <c r="D52" s="50" t="s">
        <v>164</v>
      </c>
      <c r="E52" s="58" t="s">
        <v>173</v>
      </c>
      <c r="F52" s="49">
        <v>200</v>
      </c>
      <c r="G52" s="48">
        <f>G53</f>
        <v>30</v>
      </c>
    </row>
    <row r="53" spans="1:13" s="12" customFormat="1" ht="31.5" x14ac:dyDescent="0.25">
      <c r="A53" s="49" t="s">
        <v>152</v>
      </c>
      <c r="B53" s="44" t="s">
        <v>236</v>
      </c>
      <c r="C53" s="50" t="s">
        <v>31</v>
      </c>
      <c r="D53" s="50" t="s">
        <v>164</v>
      </c>
      <c r="E53" s="58" t="s">
        <v>173</v>
      </c>
      <c r="F53" s="49">
        <v>240</v>
      </c>
      <c r="G53" s="48">
        <v>30</v>
      </c>
    </row>
    <row r="54" spans="1:13" s="19" customFormat="1" ht="15.75" x14ac:dyDescent="0.2">
      <c r="A54" s="54" t="s">
        <v>153</v>
      </c>
      <c r="B54" s="47" t="s">
        <v>236</v>
      </c>
      <c r="C54" s="50" t="s">
        <v>31</v>
      </c>
      <c r="D54" s="50" t="s">
        <v>164</v>
      </c>
      <c r="E54" s="49" t="s">
        <v>160</v>
      </c>
      <c r="F54" s="49"/>
      <c r="G54" s="52">
        <f>G55</f>
        <v>913</v>
      </c>
    </row>
    <row r="55" spans="1:13" s="19" customFormat="1" ht="15.75" x14ac:dyDescent="0.2">
      <c r="A55" s="49" t="s">
        <v>175</v>
      </c>
      <c r="B55" s="67" t="s">
        <v>236</v>
      </c>
      <c r="C55" s="50" t="s">
        <v>31</v>
      </c>
      <c r="D55" s="50" t="s">
        <v>164</v>
      </c>
      <c r="E55" s="49" t="s">
        <v>174</v>
      </c>
      <c r="F55" s="49"/>
      <c r="G55" s="52">
        <f>G56</f>
        <v>913</v>
      </c>
    </row>
    <row r="56" spans="1:13" s="19" customFormat="1" ht="15.75" x14ac:dyDescent="0.2">
      <c r="A56" s="49" t="s">
        <v>151</v>
      </c>
      <c r="B56" s="67" t="s">
        <v>236</v>
      </c>
      <c r="C56" s="50" t="s">
        <v>31</v>
      </c>
      <c r="D56" s="50" t="s">
        <v>164</v>
      </c>
      <c r="E56" s="49" t="s">
        <v>174</v>
      </c>
      <c r="F56" s="49">
        <v>200</v>
      </c>
      <c r="G56" s="52">
        <f>G57</f>
        <v>913</v>
      </c>
    </row>
    <row r="57" spans="1:13" s="19" customFormat="1" ht="31.5" x14ac:dyDescent="0.2">
      <c r="A57" s="49" t="s">
        <v>152</v>
      </c>
      <c r="B57" s="67" t="s">
        <v>236</v>
      </c>
      <c r="C57" s="50" t="s">
        <v>31</v>
      </c>
      <c r="D57" s="50" t="s">
        <v>164</v>
      </c>
      <c r="E57" s="49" t="s">
        <v>174</v>
      </c>
      <c r="F57" s="49">
        <v>240</v>
      </c>
      <c r="G57" s="52">
        <v>913</v>
      </c>
    </row>
    <row r="58" spans="1:13" s="19" customFormat="1" ht="15.75" x14ac:dyDescent="0.2">
      <c r="A58" s="43" t="s">
        <v>10</v>
      </c>
      <c r="B58" s="67" t="s">
        <v>236</v>
      </c>
      <c r="C58" s="44" t="s">
        <v>35</v>
      </c>
      <c r="D58" s="44" t="s">
        <v>32</v>
      </c>
      <c r="E58" s="59"/>
      <c r="F58" s="59"/>
      <c r="G58" s="45">
        <f>G59</f>
        <v>2593</v>
      </c>
    </row>
    <row r="59" spans="1:13" s="19" customFormat="1" ht="15.75" x14ac:dyDescent="0.2">
      <c r="A59" s="46" t="s">
        <v>11</v>
      </c>
      <c r="B59" s="67" t="s">
        <v>236</v>
      </c>
      <c r="C59" s="47" t="s">
        <v>35</v>
      </c>
      <c r="D59" s="47" t="s">
        <v>36</v>
      </c>
      <c r="E59" s="47"/>
      <c r="F59" s="47"/>
      <c r="G59" s="48">
        <f>G60</f>
        <v>2593</v>
      </c>
      <c r="I59" s="161"/>
      <c r="J59" s="162"/>
      <c r="K59" s="162"/>
      <c r="L59" s="163"/>
      <c r="M59" s="161"/>
    </row>
    <row r="60" spans="1:13" s="19" customFormat="1" ht="31.5" x14ac:dyDescent="0.2">
      <c r="A60" s="49" t="s">
        <v>269</v>
      </c>
      <c r="B60" s="67" t="s">
        <v>236</v>
      </c>
      <c r="C60" s="50" t="s">
        <v>35</v>
      </c>
      <c r="D60" s="50" t="s">
        <v>36</v>
      </c>
      <c r="E60" s="60" t="s">
        <v>179</v>
      </c>
      <c r="F60" s="53"/>
      <c r="G60" s="48">
        <f>G61+G64</f>
        <v>2593</v>
      </c>
    </row>
    <row r="61" spans="1:13" s="19" customFormat="1" ht="31.5" x14ac:dyDescent="0.2">
      <c r="A61" s="49" t="s">
        <v>180</v>
      </c>
      <c r="B61" s="67" t="s">
        <v>236</v>
      </c>
      <c r="C61" s="50" t="s">
        <v>35</v>
      </c>
      <c r="D61" s="50" t="s">
        <v>36</v>
      </c>
      <c r="E61" s="60" t="s">
        <v>181</v>
      </c>
      <c r="F61" s="49"/>
      <c r="G61" s="48">
        <f>G62</f>
        <v>1768</v>
      </c>
    </row>
    <row r="62" spans="1:13" s="19" customFormat="1" ht="47.25" x14ac:dyDescent="0.2">
      <c r="A62" s="49" t="s">
        <v>150</v>
      </c>
      <c r="B62" s="67" t="s">
        <v>236</v>
      </c>
      <c r="C62" s="50" t="s">
        <v>35</v>
      </c>
      <c r="D62" s="50" t="s">
        <v>36</v>
      </c>
      <c r="E62" s="60" t="s">
        <v>181</v>
      </c>
      <c r="F62" s="49">
        <v>100</v>
      </c>
      <c r="G62" s="48">
        <f>G63</f>
        <v>1768</v>
      </c>
    </row>
    <row r="63" spans="1:13" s="19" customFormat="1" ht="15.75" x14ac:dyDescent="0.2">
      <c r="A63" s="49" t="s">
        <v>147</v>
      </c>
      <c r="B63" s="67" t="s">
        <v>236</v>
      </c>
      <c r="C63" s="50" t="s">
        <v>35</v>
      </c>
      <c r="D63" s="50" t="s">
        <v>36</v>
      </c>
      <c r="E63" s="60" t="s">
        <v>181</v>
      </c>
      <c r="F63" s="49">
        <v>120</v>
      </c>
      <c r="G63" s="48">
        <v>1768</v>
      </c>
    </row>
    <row r="64" spans="1:13" s="12" customFormat="1" ht="31.5" x14ac:dyDescent="0.25">
      <c r="A64" s="155" t="s">
        <v>246</v>
      </c>
      <c r="B64" s="44" t="s">
        <v>236</v>
      </c>
      <c r="C64" s="50" t="s">
        <v>35</v>
      </c>
      <c r="D64" s="50" t="s">
        <v>36</v>
      </c>
      <c r="E64" s="157" t="s">
        <v>245</v>
      </c>
      <c r="F64" s="49"/>
      <c r="G64" s="48">
        <f>G65+G67</f>
        <v>825</v>
      </c>
    </row>
    <row r="65" spans="1:7" s="19" customFormat="1" ht="47.25" x14ac:dyDescent="0.2">
      <c r="A65" s="49" t="s">
        <v>150</v>
      </c>
      <c r="B65" s="47" t="s">
        <v>236</v>
      </c>
      <c r="C65" s="50" t="s">
        <v>35</v>
      </c>
      <c r="D65" s="50" t="s">
        <v>36</v>
      </c>
      <c r="E65" s="60" t="s">
        <v>245</v>
      </c>
      <c r="F65" s="49">
        <v>100</v>
      </c>
      <c r="G65" s="48">
        <f>G66</f>
        <v>772</v>
      </c>
    </row>
    <row r="66" spans="1:7" ht="15.75" x14ac:dyDescent="0.2">
      <c r="A66" s="49" t="s">
        <v>147</v>
      </c>
      <c r="B66" s="67" t="s">
        <v>236</v>
      </c>
      <c r="C66" s="50" t="s">
        <v>35</v>
      </c>
      <c r="D66" s="50" t="s">
        <v>36</v>
      </c>
      <c r="E66" s="60" t="s">
        <v>245</v>
      </c>
      <c r="F66" s="49">
        <v>120</v>
      </c>
      <c r="G66" s="48">
        <v>772</v>
      </c>
    </row>
    <row r="67" spans="1:7" ht="15.75" x14ac:dyDescent="0.2">
      <c r="A67" s="49" t="s">
        <v>151</v>
      </c>
      <c r="B67" s="67" t="s">
        <v>236</v>
      </c>
      <c r="C67" s="50" t="s">
        <v>35</v>
      </c>
      <c r="D67" s="50" t="s">
        <v>36</v>
      </c>
      <c r="E67" s="60" t="s">
        <v>245</v>
      </c>
      <c r="F67" s="49">
        <v>200</v>
      </c>
      <c r="G67" s="48">
        <f>G68</f>
        <v>53</v>
      </c>
    </row>
    <row r="68" spans="1:7" ht="31.5" x14ac:dyDescent="0.2">
      <c r="A68" s="49" t="s">
        <v>152</v>
      </c>
      <c r="B68" s="67" t="s">
        <v>236</v>
      </c>
      <c r="C68" s="50" t="s">
        <v>35</v>
      </c>
      <c r="D68" s="50" t="s">
        <v>36</v>
      </c>
      <c r="E68" s="60" t="s">
        <v>245</v>
      </c>
      <c r="F68" s="49">
        <v>240</v>
      </c>
      <c r="G68" s="48">
        <v>53</v>
      </c>
    </row>
    <row r="69" spans="1:7" ht="15.75" x14ac:dyDescent="0.2">
      <c r="A69" s="43" t="s">
        <v>12</v>
      </c>
      <c r="B69" s="67" t="s">
        <v>236</v>
      </c>
      <c r="C69" s="44" t="s">
        <v>36</v>
      </c>
      <c r="D69" s="44" t="s">
        <v>32</v>
      </c>
      <c r="E69" s="44"/>
      <c r="F69" s="44"/>
      <c r="G69" s="45">
        <f>G70+G88</f>
        <v>3579</v>
      </c>
    </row>
    <row r="70" spans="1:7" ht="31.5" x14ac:dyDescent="0.2">
      <c r="A70" s="61" t="s">
        <v>13</v>
      </c>
      <c r="B70" s="67" t="s">
        <v>236</v>
      </c>
      <c r="C70" s="47" t="s">
        <v>36</v>
      </c>
      <c r="D70" s="47">
        <v>10</v>
      </c>
      <c r="E70" s="47"/>
      <c r="F70" s="47"/>
      <c r="G70" s="48">
        <f>G71</f>
        <v>3038</v>
      </c>
    </row>
    <row r="71" spans="1:7" ht="31.5" x14ac:dyDescent="0.2">
      <c r="A71" s="54" t="s">
        <v>270</v>
      </c>
      <c r="B71" s="67" t="s">
        <v>236</v>
      </c>
      <c r="C71" s="50" t="s">
        <v>36</v>
      </c>
      <c r="D71" s="50" t="s">
        <v>183</v>
      </c>
      <c r="E71" s="54" t="s">
        <v>184</v>
      </c>
      <c r="F71" s="54"/>
      <c r="G71" s="52">
        <f>G72+G76+G84+G80</f>
        <v>3038</v>
      </c>
    </row>
    <row r="72" spans="1:7" ht="15.75" x14ac:dyDescent="0.2">
      <c r="A72" s="49" t="s">
        <v>185</v>
      </c>
      <c r="B72" s="67" t="s">
        <v>236</v>
      </c>
      <c r="C72" s="50" t="s">
        <v>36</v>
      </c>
      <c r="D72" s="50" t="s">
        <v>183</v>
      </c>
      <c r="E72" s="49" t="s">
        <v>186</v>
      </c>
      <c r="F72" s="49"/>
      <c r="G72" s="52">
        <f>G73</f>
        <v>55</v>
      </c>
    </row>
    <row r="73" spans="1:7" ht="15.75" x14ac:dyDescent="0.2">
      <c r="A73" s="49" t="s">
        <v>187</v>
      </c>
      <c r="B73" s="67" t="s">
        <v>236</v>
      </c>
      <c r="C73" s="50" t="s">
        <v>36</v>
      </c>
      <c r="D73" s="50" t="s">
        <v>183</v>
      </c>
      <c r="E73" s="62" t="s">
        <v>188</v>
      </c>
      <c r="F73" s="49"/>
      <c r="G73" s="52">
        <f>G74</f>
        <v>55</v>
      </c>
    </row>
    <row r="74" spans="1:7" ht="15.75" x14ac:dyDescent="0.2">
      <c r="A74" s="49" t="s">
        <v>151</v>
      </c>
      <c r="B74" s="67" t="s">
        <v>236</v>
      </c>
      <c r="C74" s="50" t="s">
        <v>36</v>
      </c>
      <c r="D74" s="50" t="s">
        <v>183</v>
      </c>
      <c r="E74" s="62" t="s">
        <v>188</v>
      </c>
      <c r="F74" s="49">
        <v>200</v>
      </c>
      <c r="G74" s="52">
        <f>G75</f>
        <v>55</v>
      </c>
    </row>
    <row r="75" spans="1:7" ht="31.5" x14ac:dyDescent="0.2">
      <c r="A75" s="49" t="s">
        <v>152</v>
      </c>
      <c r="B75" s="67" t="s">
        <v>236</v>
      </c>
      <c r="C75" s="50" t="s">
        <v>36</v>
      </c>
      <c r="D75" s="50" t="s">
        <v>183</v>
      </c>
      <c r="E75" s="62" t="s">
        <v>188</v>
      </c>
      <c r="F75" s="49">
        <v>240</v>
      </c>
      <c r="G75" s="52">
        <v>55</v>
      </c>
    </row>
    <row r="76" spans="1:7" ht="47.25" x14ac:dyDescent="0.2">
      <c r="A76" s="54" t="s">
        <v>189</v>
      </c>
      <c r="B76" s="67" t="s">
        <v>236</v>
      </c>
      <c r="C76" s="50" t="s">
        <v>36</v>
      </c>
      <c r="D76" s="50" t="s">
        <v>183</v>
      </c>
      <c r="E76" s="49" t="s">
        <v>190</v>
      </c>
      <c r="F76" s="54"/>
      <c r="G76" s="52">
        <f>G77</f>
        <v>568</v>
      </c>
    </row>
    <row r="77" spans="1:7" ht="15.75" x14ac:dyDescent="0.2">
      <c r="A77" s="54" t="s">
        <v>187</v>
      </c>
      <c r="B77" s="67" t="s">
        <v>236</v>
      </c>
      <c r="C77" s="50" t="s">
        <v>36</v>
      </c>
      <c r="D77" s="50" t="s">
        <v>183</v>
      </c>
      <c r="E77" s="62" t="s">
        <v>191</v>
      </c>
      <c r="F77" s="54"/>
      <c r="G77" s="52">
        <f>G78</f>
        <v>568</v>
      </c>
    </row>
    <row r="78" spans="1:7" ht="15.75" x14ac:dyDescent="0.2">
      <c r="A78" s="49" t="s">
        <v>151</v>
      </c>
      <c r="B78" s="67" t="s">
        <v>236</v>
      </c>
      <c r="C78" s="50" t="s">
        <v>36</v>
      </c>
      <c r="D78" s="50" t="s">
        <v>183</v>
      </c>
      <c r="E78" s="62" t="s">
        <v>191</v>
      </c>
      <c r="F78" s="49">
        <v>200</v>
      </c>
      <c r="G78" s="52">
        <f>G79</f>
        <v>568</v>
      </c>
    </row>
    <row r="79" spans="1:7" ht="31.5" x14ac:dyDescent="0.2">
      <c r="A79" s="49" t="s">
        <v>152</v>
      </c>
      <c r="B79" s="67" t="s">
        <v>236</v>
      </c>
      <c r="C79" s="50" t="s">
        <v>36</v>
      </c>
      <c r="D79" s="50" t="s">
        <v>183</v>
      </c>
      <c r="E79" s="62" t="s">
        <v>191</v>
      </c>
      <c r="F79" s="49">
        <v>240</v>
      </c>
      <c r="G79" s="52">
        <v>568</v>
      </c>
    </row>
    <row r="80" spans="1:7" ht="15.75" x14ac:dyDescent="0.2">
      <c r="A80" s="155" t="s">
        <v>242</v>
      </c>
      <c r="B80" s="67" t="s">
        <v>236</v>
      </c>
      <c r="C80" s="50" t="s">
        <v>36</v>
      </c>
      <c r="D80" s="50" t="s">
        <v>183</v>
      </c>
      <c r="E80" s="49" t="s">
        <v>243</v>
      </c>
      <c r="F80" s="54"/>
      <c r="G80" s="52">
        <f>G81</f>
        <v>1751</v>
      </c>
    </row>
    <row r="81" spans="1:7" ht="15.75" x14ac:dyDescent="0.2">
      <c r="A81" s="54" t="s">
        <v>187</v>
      </c>
      <c r="B81" s="67" t="s">
        <v>236</v>
      </c>
      <c r="C81" s="50" t="s">
        <v>36</v>
      </c>
      <c r="D81" s="50" t="s">
        <v>183</v>
      </c>
      <c r="E81" s="62" t="s">
        <v>244</v>
      </c>
      <c r="F81" s="54"/>
      <c r="G81" s="52">
        <f>G82</f>
        <v>1751</v>
      </c>
    </row>
    <row r="82" spans="1:7" ht="15.75" x14ac:dyDescent="0.2">
      <c r="A82" s="49" t="s">
        <v>151</v>
      </c>
      <c r="B82" s="67" t="s">
        <v>236</v>
      </c>
      <c r="C82" s="50" t="s">
        <v>36</v>
      </c>
      <c r="D82" s="50" t="s">
        <v>183</v>
      </c>
      <c r="E82" s="62" t="s">
        <v>244</v>
      </c>
      <c r="F82" s="49">
        <v>200</v>
      </c>
      <c r="G82" s="52">
        <f>G83</f>
        <v>1751</v>
      </c>
    </row>
    <row r="83" spans="1:7" ht="31.5" x14ac:dyDescent="0.2">
      <c r="A83" s="49" t="s">
        <v>152</v>
      </c>
      <c r="B83" s="67" t="s">
        <v>236</v>
      </c>
      <c r="C83" s="50" t="s">
        <v>36</v>
      </c>
      <c r="D83" s="50" t="s">
        <v>183</v>
      </c>
      <c r="E83" s="62" t="s">
        <v>244</v>
      </c>
      <c r="F83" s="49">
        <v>240</v>
      </c>
      <c r="G83" s="52">
        <v>1751</v>
      </c>
    </row>
    <row r="84" spans="1:7" ht="15.75" x14ac:dyDescent="0.2">
      <c r="A84" s="49" t="s">
        <v>196</v>
      </c>
      <c r="B84" s="67" t="s">
        <v>236</v>
      </c>
      <c r="C84" s="50" t="s">
        <v>36</v>
      </c>
      <c r="D84" s="50" t="s">
        <v>183</v>
      </c>
      <c r="E84" s="49" t="s">
        <v>197</v>
      </c>
      <c r="F84" s="49"/>
      <c r="G84" s="52">
        <f>G85</f>
        <v>664</v>
      </c>
    </row>
    <row r="85" spans="1:7" ht="15.75" x14ac:dyDescent="0.2">
      <c r="A85" s="63" t="s">
        <v>194</v>
      </c>
      <c r="B85" s="67" t="s">
        <v>236</v>
      </c>
      <c r="C85" s="50" t="s">
        <v>36</v>
      </c>
      <c r="D85" s="50" t="s">
        <v>183</v>
      </c>
      <c r="E85" s="49" t="s">
        <v>198</v>
      </c>
      <c r="F85" s="49"/>
      <c r="G85" s="52">
        <f>G86</f>
        <v>664</v>
      </c>
    </row>
    <row r="86" spans="1:7" ht="47.25" x14ac:dyDescent="0.2">
      <c r="A86" s="64" t="s">
        <v>199</v>
      </c>
      <c r="B86" s="67" t="s">
        <v>236</v>
      </c>
      <c r="C86" s="50" t="s">
        <v>36</v>
      </c>
      <c r="D86" s="50" t="s">
        <v>183</v>
      </c>
      <c r="E86" s="49" t="s">
        <v>198</v>
      </c>
      <c r="F86" s="49">
        <v>600</v>
      </c>
      <c r="G86" s="52">
        <f>G87</f>
        <v>664</v>
      </c>
    </row>
    <row r="87" spans="1:7" s="19" customFormat="1" ht="63" x14ac:dyDescent="0.2">
      <c r="A87" s="49" t="s">
        <v>200</v>
      </c>
      <c r="B87" s="47" t="s">
        <v>236</v>
      </c>
      <c r="C87" s="50" t="s">
        <v>36</v>
      </c>
      <c r="D87" s="50" t="s">
        <v>183</v>
      </c>
      <c r="E87" s="49" t="s">
        <v>198</v>
      </c>
      <c r="F87" s="49">
        <v>630</v>
      </c>
      <c r="G87" s="52">
        <v>664</v>
      </c>
    </row>
    <row r="88" spans="1:7" s="19" customFormat="1" ht="15.75" x14ac:dyDescent="0.2">
      <c r="A88" s="46" t="s">
        <v>14</v>
      </c>
      <c r="B88" s="67" t="s">
        <v>236</v>
      </c>
      <c r="C88" s="47" t="s">
        <v>36</v>
      </c>
      <c r="D88" s="47">
        <v>14</v>
      </c>
      <c r="E88" s="47"/>
      <c r="F88" s="47"/>
      <c r="G88" s="48">
        <f>G89</f>
        <v>541</v>
      </c>
    </row>
    <row r="89" spans="1:7" ht="31.5" x14ac:dyDescent="0.2">
      <c r="A89" s="49" t="s">
        <v>270</v>
      </c>
      <c r="B89" s="67" t="s">
        <v>236</v>
      </c>
      <c r="C89" s="50" t="s">
        <v>36</v>
      </c>
      <c r="D89" s="50" t="s">
        <v>53</v>
      </c>
      <c r="E89" s="54" t="s">
        <v>184</v>
      </c>
      <c r="F89" s="54"/>
      <c r="G89" s="48">
        <f>G90</f>
        <v>541</v>
      </c>
    </row>
    <row r="90" spans="1:7" ht="15.75" x14ac:dyDescent="0.2">
      <c r="A90" s="65" t="s">
        <v>247</v>
      </c>
      <c r="B90" s="67" t="s">
        <v>236</v>
      </c>
      <c r="C90" s="50" t="s">
        <v>36</v>
      </c>
      <c r="D90" s="50" t="s">
        <v>53</v>
      </c>
      <c r="E90" s="49" t="s">
        <v>201</v>
      </c>
      <c r="F90" s="54"/>
      <c r="G90" s="52">
        <f>G91</f>
        <v>541</v>
      </c>
    </row>
    <row r="91" spans="1:7" ht="31.5" x14ac:dyDescent="0.2">
      <c r="A91" s="49" t="s">
        <v>161</v>
      </c>
      <c r="B91" s="67" t="s">
        <v>236</v>
      </c>
      <c r="C91" s="50" t="s">
        <v>36</v>
      </c>
      <c r="D91" s="50" t="s">
        <v>53</v>
      </c>
      <c r="E91" s="49" t="s">
        <v>202</v>
      </c>
      <c r="F91" s="49"/>
      <c r="G91" s="52">
        <f>G92</f>
        <v>541</v>
      </c>
    </row>
    <row r="92" spans="1:7" ht="15.75" x14ac:dyDescent="0.2">
      <c r="A92" s="49" t="s">
        <v>163</v>
      </c>
      <c r="B92" s="67" t="s">
        <v>236</v>
      </c>
      <c r="C92" s="50" t="s">
        <v>36</v>
      </c>
      <c r="D92" s="50" t="s">
        <v>53</v>
      </c>
      <c r="E92" s="49" t="s">
        <v>202</v>
      </c>
      <c r="F92" s="49">
        <v>500</v>
      </c>
      <c r="G92" s="52">
        <f>G93</f>
        <v>541</v>
      </c>
    </row>
    <row r="93" spans="1:7" s="12" customFormat="1" ht="15.75" x14ac:dyDescent="0.25">
      <c r="A93" s="49" t="s">
        <v>88</v>
      </c>
      <c r="B93" s="44" t="s">
        <v>236</v>
      </c>
      <c r="C93" s="50" t="s">
        <v>36</v>
      </c>
      <c r="D93" s="50" t="s">
        <v>53</v>
      </c>
      <c r="E93" s="49" t="s">
        <v>202</v>
      </c>
      <c r="F93" s="49">
        <v>540</v>
      </c>
      <c r="G93" s="52">
        <v>541</v>
      </c>
    </row>
    <row r="94" spans="1:7" s="19" customFormat="1" ht="15.75" x14ac:dyDescent="0.2">
      <c r="A94" s="43" t="s">
        <v>15</v>
      </c>
      <c r="B94" s="67" t="s">
        <v>236</v>
      </c>
      <c r="C94" s="44" t="s">
        <v>37</v>
      </c>
      <c r="D94" s="44" t="s">
        <v>32</v>
      </c>
      <c r="E94" s="44"/>
      <c r="F94" s="44"/>
      <c r="G94" s="45">
        <f>G95</f>
        <v>6513</v>
      </c>
    </row>
    <row r="95" spans="1:7" s="19" customFormat="1" ht="15.75" x14ac:dyDescent="0.2">
      <c r="A95" s="46" t="s">
        <v>17</v>
      </c>
      <c r="B95" s="67" t="s">
        <v>236</v>
      </c>
      <c r="C95" s="47" t="s">
        <v>37</v>
      </c>
      <c r="D95" s="47" t="s">
        <v>42</v>
      </c>
      <c r="E95" s="47"/>
      <c r="F95" s="47"/>
      <c r="G95" s="48">
        <f>G96</f>
        <v>6513</v>
      </c>
    </row>
    <row r="96" spans="1:7" ht="31.5" x14ac:dyDescent="0.2">
      <c r="A96" s="49" t="s">
        <v>214</v>
      </c>
      <c r="B96" s="67" t="s">
        <v>236</v>
      </c>
      <c r="C96" s="66" t="s">
        <v>37</v>
      </c>
      <c r="D96" s="66" t="s">
        <v>42</v>
      </c>
      <c r="E96" s="49" t="s">
        <v>203</v>
      </c>
      <c r="F96" s="49"/>
      <c r="G96" s="48">
        <f>G97+G101</f>
        <v>6513</v>
      </c>
    </row>
    <row r="97" spans="1:7" ht="15.75" x14ac:dyDescent="0.2">
      <c r="A97" s="49" t="s">
        <v>204</v>
      </c>
      <c r="B97" s="67" t="s">
        <v>236</v>
      </c>
      <c r="C97" s="66" t="s">
        <v>37</v>
      </c>
      <c r="D97" s="66" t="s">
        <v>42</v>
      </c>
      <c r="E97" s="49" t="s">
        <v>205</v>
      </c>
      <c r="F97" s="49"/>
      <c r="G97" s="48">
        <f>G98</f>
        <v>6138</v>
      </c>
    </row>
    <row r="98" spans="1:7" ht="15.75" x14ac:dyDescent="0.2">
      <c r="A98" s="58" t="s">
        <v>206</v>
      </c>
      <c r="B98" s="67" t="s">
        <v>236</v>
      </c>
      <c r="C98" s="66" t="s">
        <v>37</v>
      </c>
      <c r="D98" s="66" t="s">
        <v>42</v>
      </c>
      <c r="E98" s="49" t="s">
        <v>207</v>
      </c>
      <c r="F98" s="49"/>
      <c r="G98" s="48">
        <f>G99</f>
        <v>6138</v>
      </c>
    </row>
    <row r="99" spans="1:7" s="19" customFormat="1" ht="15.75" x14ac:dyDescent="0.2">
      <c r="A99" s="49" t="s">
        <v>151</v>
      </c>
      <c r="B99" s="67" t="s">
        <v>236</v>
      </c>
      <c r="C99" s="66" t="s">
        <v>37</v>
      </c>
      <c r="D99" s="66" t="s">
        <v>42</v>
      </c>
      <c r="E99" s="49" t="s">
        <v>207</v>
      </c>
      <c r="F99" s="49">
        <v>200</v>
      </c>
      <c r="G99" s="48">
        <f>G100</f>
        <v>6138</v>
      </c>
    </row>
    <row r="100" spans="1:7" s="19" customFormat="1" ht="31.5" x14ac:dyDescent="0.2">
      <c r="A100" s="49" t="s">
        <v>152</v>
      </c>
      <c r="B100" s="67" t="s">
        <v>236</v>
      </c>
      <c r="C100" s="66" t="s">
        <v>37</v>
      </c>
      <c r="D100" s="66" t="s">
        <v>42</v>
      </c>
      <c r="E100" s="49" t="s">
        <v>207</v>
      </c>
      <c r="F100" s="49">
        <v>240</v>
      </c>
      <c r="G100" s="48">
        <v>6138</v>
      </c>
    </row>
    <row r="101" spans="1:7" s="19" customFormat="1" ht="15.75" x14ac:dyDescent="0.2">
      <c r="A101" s="49" t="s">
        <v>208</v>
      </c>
      <c r="B101" s="67" t="s">
        <v>236</v>
      </c>
      <c r="C101" s="66" t="s">
        <v>37</v>
      </c>
      <c r="D101" s="66" t="s">
        <v>42</v>
      </c>
      <c r="E101" s="49" t="s">
        <v>209</v>
      </c>
      <c r="F101" s="49"/>
      <c r="G101" s="48">
        <f>G102</f>
        <v>375</v>
      </c>
    </row>
    <row r="102" spans="1:7" s="19" customFormat="1" ht="15.75" x14ac:dyDescent="0.2">
      <c r="A102" s="58" t="s">
        <v>206</v>
      </c>
      <c r="B102" s="67" t="s">
        <v>236</v>
      </c>
      <c r="C102" s="66" t="s">
        <v>37</v>
      </c>
      <c r="D102" s="66" t="s">
        <v>42</v>
      </c>
      <c r="E102" s="49" t="s">
        <v>210</v>
      </c>
      <c r="F102" s="49"/>
      <c r="G102" s="52">
        <f>G103</f>
        <v>375</v>
      </c>
    </row>
    <row r="103" spans="1:7" s="19" customFormat="1" ht="15.75" x14ac:dyDescent="0.2">
      <c r="A103" s="49" t="s">
        <v>151</v>
      </c>
      <c r="B103" s="67" t="s">
        <v>236</v>
      </c>
      <c r="C103" s="66" t="s">
        <v>37</v>
      </c>
      <c r="D103" s="66" t="s">
        <v>42</v>
      </c>
      <c r="E103" s="49" t="s">
        <v>210</v>
      </c>
      <c r="F103" s="49">
        <v>200</v>
      </c>
      <c r="G103" s="52">
        <f>G104</f>
        <v>375</v>
      </c>
    </row>
    <row r="104" spans="1:7" s="19" customFormat="1" ht="31.5" x14ac:dyDescent="0.2">
      <c r="A104" s="49" t="s">
        <v>152</v>
      </c>
      <c r="B104" s="67" t="s">
        <v>236</v>
      </c>
      <c r="C104" s="66" t="s">
        <v>37</v>
      </c>
      <c r="D104" s="66" t="s">
        <v>42</v>
      </c>
      <c r="E104" s="49" t="s">
        <v>210</v>
      </c>
      <c r="F104" s="49">
        <v>240</v>
      </c>
      <c r="G104" s="52">
        <v>375</v>
      </c>
    </row>
    <row r="105" spans="1:7" s="19" customFormat="1" ht="15.75" x14ac:dyDescent="0.2">
      <c r="A105" s="43" t="s">
        <v>18</v>
      </c>
      <c r="B105" s="67" t="s">
        <v>236</v>
      </c>
      <c r="C105" s="44" t="s">
        <v>38</v>
      </c>
      <c r="D105" s="44" t="s">
        <v>32</v>
      </c>
      <c r="E105" s="44"/>
      <c r="F105" s="44"/>
      <c r="G105" s="45">
        <f>G106+G116+G111</f>
        <v>23365</v>
      </c>
    </row>
    <row r="106" spans="1:7" ht="15.75" x14ac:dyDescent="0.2">
      <c r="A106" s="46" t="s">
        <v>19</v>
      </c>
      <c r="B106" s="67" t="s">
        <v>236</v>
      </c>
      <c r="C106" s="67" t="s">
        <v>38</v>
      </c>
      <c r="D106" s="67" t="s">
        <v>31</v>
      </c>
      <c r="E106" s="47"/>
      <c r="F106" s="47"/>
      <c r="G106" s="48">
        <f>G107</f>
        <v>551</v>
      </c>
    </row>
    <row r="107" spans="1:7" ht="31.5" x14ac:dyDescent="0.2">
      <c r="A107" s="49" t="s">
        <v>271</v>
      </c>
      <c r="B107" s="67" t="s">
        <v>236</v>
      </c>
      <c r="C107" s="50" t="s">
        <v>38</v>
      </c>
      <c r="D107" s="50" t="s">
        <v>31</v>
      </c>
      <c r="E107" s="49" t="s">
        <v>167</v>
      </c>
      <c r="F107" s="47"/>
      <c r="G107" s="48">
        <f>G108</f>
        <v>551</v>
      </c>
    </row>
    <row r="108" spans="1:7" ht="47.25" x14ac:dyDescent="0.2">
      <c r="A108" s="49" t="s">
        <v>211</v>
      </c>
      <c r="B108" s="67" t="s">
        <v>236</v>
      </c>
      <c r="C108" s="50" t="s">
        <v>38</v>
      </c>
      <c r="D108" s="50" t="s">
        <v>31</v>
      </c>
      <c r="E108" s="49" t="s">
        <v>212</v>
      </c>
      <c r="F108" s="67"/>
      <c r="G108" s="52">
        <f>G109</f>
        <v>551</v>
      </c>
    </row>
    <row r="109" spans="1:7" s="12" customFormat="1" ht="15.75" x14ac:dyDescent="0.25">
      <c r="A109" s="49" t="s">
        <v>151</v>
      </c>
      <c r="B109" s="44" t="s">
        <v>236</v>
      </c>
      <c r="C109" s="50" t="s">
        <v>38</v>
      </c>
      <c r="D109" s="50" t="s">
        <v>31</v>
      </c>
      <c r="E109" s="49" t="s">
        <v>213</v>
      </c>
      <c r="F109" s="49">
        <v>200</v>
      </c>
      <c r="G109" s="52">
        <f>G110</f>
        <v>551</v>
      </c>
    </row>
    <row r="110" spans="1:7" s="19" customFormat="1" ht="31.5" x14ac:dyDescent="0.2">
      <c r="A110" s="49" t="s">
        <v>152</v>
      </c>
      <c r="B110" s="67" t="s">
        <v>236</v>
      </c>
      <c r="C110" s="50" t="s">
        <v>38</v>
      </c>
      <c r="D110" s="50" t="s">
        <v>31</v>
      </c>
      <c r="E110" s="49" t="s">
        <v>213</v>
      </c>
      <c r="F110" s="49">
        <v>240</v>
      </c>
      <c r="G110" s="52">
        <v>551</v>
      </c>
    </row>
    <row r="111" spans="1:7" s="19" customFormat="1" ht="15.75" x14ac:dyDescent="0.2">
      <c r="A111" s="212" t="s">
        <v>258</v>
      </c>
      <c r="B111" s="67" t="s">
        <v>236</v>
      </c>
      <c r="C111" s="213" t="s">
        <v>38</v>
      </c>
      <c r="D111" s="213" t="s">
        <v>35</v>
      </c>
      <c r="E111" s="214"/>
      <c r="F111" s="214"/>
      <c r="G111" s="48">
        <f>G112</f>
        <v>550</v>
      </c>
    </row>
    <row r="112" spans="1:7" ht="15.75" x14ac:dyDescent="0.2">
      <c r="A112" s="154" t="s">
        <v>153</v>
      </c>
      <c r="B112" s="67" t="s">
        <v>236</v>
      </c>
      <c r="C112" s="134" t="s">
        <v>38</v>
      </c>
      <c r="D112" s="134" t="s">
        <v>35</v>
      </c>
      <c r="E112" s="133"/>
      <c r="F112" s="133"/>
      <c r="G112" s="52">
        <f>G113</f>
        <v>550</v>
      </c>
    </row>
    <row r="113" spans="1:7" ht="38.25" customHeight="1" x14ac:dyDescent="0.2">
      <c r="A113" s="154" t="s">
        <v>262</v>
      </c>
      <c r="B113" s="67" t="s">
        <v>236</v>
      </c>
      <c r="C113" s="134" t="s">
        <v>38</v>
      </c>
      <c r="D113" s="134" t="s">
        <v>35</v>
      </c>
      <c r="E113" s="133" t="s">
        <v>263</v>
      </c>
      <c r="F113" s="133"/>
      <c r="G113" s="52">
        <f>G114</f>
        <v>550</v>
      </c>
    </row>
    <row r="114" spans="1:7" ht="15.75" x14ac:dyDescent="0.2">
      <c r="A114" s="154" t="s">
        <v>264</v>
      </c>
      <c r="B114" s="67" t="s">
        <v>236</v>
      </c>
      <c r="C114" s="134" t="s">
        <v>38</v>
      </c>
      <c r="D114" s="134" t="s">
        <v>35</v>
      </c>
      <c r="E114" s="133" t="s">
        <v>263</v>
      </c>
      <c r="F114" s="133">
        <v>200</v>
      </c>
      <c r="G114" s="52">
        <f>G115</f>
        <v>550</v>
      </c>
    </row>
    <row r="115" spans="1:7" s="19" customFormat="1" ht="31.5" x14ac:dyDescent="0.2">
      <c r="A115" s="154" t="s">
        <v>152</v>
      </c>
      <c r="B115" s="47" t="s">
        <v>236</v>
      </c>
      <c r="C115" s="134" t="s">
        <v>38</v>
      </c>
      <c r="D115" s="134" t="s">
        <v>35</v>
      </c>
      <c r="E115" s="133" t="s">
        <v>263</v>
      </c>
      <c r="F115" s="133">
        <v>240</v>
      </c>
      <c r="G115" s="52">
        <v>550</v>
      </c>
    </row>
    <row r="116" spans="1:7" s="19" customFormat="1" ht="15.75" x14ac:dyDescent="0.2">
      <c r="A116" s="46" t="s">
        <v>20</v>
      </c>
      <c r="B116" s="67" t="s">
        <v>236</v>
      </c>
      <c r="C116" s="47" t="s">
        <v>38</v>
      </c>
      <c r="D116" s="47" t="s">
        <v>36</v>
      </c>
      <c r="E116" s="47"/>
      <c r="F116" s="47"/>
      <c r="G116" s="48">
        <f>G117</f>
        <v>22264</v>
      </c>
    </row>
    <row r="117" spans="1:7" s="19" customFormat="1" ht="31.5" x14ac:dyDescent="0.2">
      <c r="A117" s="49" t="s">
        <v>272</v>
      </c>
      <c r="B117" s="67" t="s">
        <v>236</v>
      </c>
      <c r="C117" s="66" t="s">
        <v>38</v>
      </c>
      <c r="D117" s="66" t="s">
        <v>36</v>
      </c>
      <c r="E117" s="49" t="s">
        <v>215</v>
      </c>
      <c r="F117" s="49"/>
      <c r="G117" s="48">
        <f>G118</f>
        <v>22264</v>
      </c>
    </row>
    <row r="118" spans="1:7" s="19" customFormat="1" ht="31.5" x14ac:dyDescent="0.2">
      <c r="A118" s="49" t="s">
        <v>216</v>
      </c>
      <c r="B118" s="67" t="s">
        <v>236</v>
      </c>
      <c r="C118" s="66" t="s">
        <v>38</v>
      </c>
      <c r="D118" s="66" t="s">
        <v>36</v>
      </c>
      <c r="E118" s="68" t="s">
        <v>217</v>
      </c>
      <c r="F118" s="49"/>
      <c r="G118" s="48">
        <f>G119+G122</f>
        <v>22264</v>
      </c>
    </row>
    <row r="119" spans="1:7" s="19" customFormat="1" ht="31.5" x14ac:dyDescent="0.25">
      <c r="A119" s="73" t="s">
        <v>218</v>
      </c>
      <c r="B119" s="67" t="s">
        <v>236</v>
      </c>
      <c r="C119" s="66" t="s">
        <v>38</v>
      </c>
      <c r="D119" s="66" t="s">
        <v>36</v>
      </c>
      <c r="E119" s="68" t="s">
        <v>219</v>
      </c>
      <c r="F119" s="49"/>
      <c r="G119" s="48">
        <f>G120</f>
        <v>20762</v>
      </c>
    </row>
    <row r="120" spans="1:7" s="19" customFormat="1" ht="31.5" x14ac:dyDescent="0.2">
      <c r="A120" s="49" t="s">
        <v>151</v>
      </c>
      <c r="B120" s="67" t="s">
        <v>236</v>
      </c>
      <c r="C120" s="66" t="s">
        <v>38</v>
      </c>
      <c r="D120" s="66" t="s">
        <v>36</v>
      </c>
      <c r="E120" s="68" t="s">
        <v>219</v>
      </c>
      <c r="F120" s="49">
        <v>200</v>
      </c>
      <c r="G120" s="48">
        <f>G121</f>
        <v>20762</v>
      </c>
    </row>
    <row r="121" spans="1:7" s="19" customFormat="1" ht="31.5" x14ac:dyDescent="0.2">
      <c r="A121" s="49" t="s">
        <v>152</v>
      </c>
      <c r="B121" s="67" t="s">
        <v>236</v>
      </c>
      <c r="C121" s="66" t="s">
        <v>38</v>
      </c>
      <c r="D121" s="66" t="s">
        <v>36</v>
      </c>
      <c r="E121" s="68" t="s">
        <v>219</v>
      </c>
      <c r="F121" s="49">
        <v>240</v>
      </c>
      <c r="G121" s="48">
        <v>20762</v>
      </c>
    </row>
    <row r="122" spans="1:7" s="19" customFormat="1" ht="15.75" x14ac:dyDescent="0.2">
      <c r="A122" s="109" t="s">
        <v>220</v>
      </c>
      <c r="B122" s="67" t="s">
        <v>236</v>
      </c>
      <c r="C122" s="66" t="s">
        <v>38</v>
      </c>
      <c r="D122" s="66" t="s">
        <v>36</v>
      </c>
      <c r="E122" s="49" t="s">
        <v>221</v>
      </c>
      <c r="F122" s="49"/>
      <c r="G122" s="48">
        <f>G123</f>
        <v>1502</v>
      </c>
    </row>
    <row r="123" spans="1:7" s="19" customFormat="1" ht="15.75" x14ac:dyDescent="0.2">
      <c r="A123" s="49" t="s">
        <v>151</v>
      </c>
      <c r="B123" s="67" t="s">
        <v>236</v>
      </c>
      <c r="C123" s="66" t="s">
        <v>38</v>
      </c>
      <c r="D123" s="66" t="s">
        <v>36</v>
      </c>
      <c r="E123" s="49" t="s">
        <v>221</v>
      </c>
      <c r="F123" s="49">
        <v>200</v>
      </c>
      <c r="G123" s="48">
        <f>G124</f>
        <v>1502</v>
      </c>
    </row>
    <row r="124" spans="1:7" s="19" customFormat="1" ht="31.5" x14ac:dyDescent="0.2">
      <c r="A124" s="49" t="s">
        <v>152</v>
      </c>
      <c r="B124" s="67" t="s">
        <v>236</v>
      </c>
      <c r="C124" s="66" t="s">
        <v>38</v>
      </c>
      <c r="D124" s="66" t="s">
        <v>36</v>
      </c>
      <c r="E124" s="49" t="s">
        <v>221</v>
      </c>
      <c r="F124" s="49">
        <v>240</v>
      </c>
      <c r="G124" s="48">
        <v>1502</v>
      </c>
    </row>
    <row r="125" spans="1:7" s="19" customFormat="1" ht="15.75" x14ac:dyDescent="0.2">
      <c r="A125" s="43" t="s">
        <v>21</v>
      </c>
      <c r="B125" s="67" t="s">
        <v>236</v>
      </c>
      <c r="C125" s="44" t="s">
        <v>39</v>
      </c>
      <c r="D125" s="44" t="s">
        <v>32</v>
      </c>
      <c r="E125" s="44"/>
      <c r="F125" s="44"/>
      <c r="G125" s="45">
        <f>G131+G126</f>
        <v>180</v>
      </c>
    </row>
    <row r="126" spans="1:7" s="19" customFormat="1" ht="15.75" x14ac:dyDescent="0.25">
      <c r="A126" s="96" t="s">
        <v>259</v>
      </c>
      <c r="B126" s="67" t="s">
        <v>236</v>
      </c>
      <c r="C126" s="67" t="s">
        <v>39</v>
      </c>
      <c r="D126" s="67" t="s">
        <v>38</v>
      </c>
      <c r="E126" s="67"/>
      <c r="F126" s="67"/>
      <c r="G126" s="52">
        <f>G127</f>
        <v>15</v>
      </c>
    </row>
    <row r="127" spans="1:7" s="19" customFormat="1" ht="31.5" x14ac:dyDescent="0.2">
      <c r="A127" s="154" t="s">
        <v>267</v>
      </c>
      <c r="B127" s="67" t="s">
        <v>236</v>
      </c>
      <c r="C127" s="67" t="s">
        <v>39</v>
      </c>
      <c r="D127" s="67" t="s">
        <v>38</v>
      </c>
      <c r="E127" s="133" t="s">
        <v>143</v>
      </c>
      <c r="F127" s="44"/>
      <c r="G127" s="52">
        <f>G128</f>
        <v>15</v>
      </c>
    </row>
    <row r="128" spans="1:7" s="19" customFormat="1" ht="15.75" x14ac:dyDescent="0.2">
      <c r="A128" s="154" t="s">
        <v>148</v>
      </c>
      <c r="B128" s="67" t="s">
        <v>236</v>
      </c>
      <c r="C128" s="67" t="s">
        <v>39</v>
      </c>
      <c r="D128" s="67" t="s">
        <v>38</v>
      </c>
      <c r="E128" s="133" t="s">
        <v>149</v>
      </c>
      <c r="F128" s="44"/>
      <c r="G128" s="52">
        <f>G129</f>
        <v>15</v>
      </c>
    </row>
    <row r="129" spans="1:7" s="12" customFormat="1" ht="15.75" x14ac:dyDescent="0.25">
      <c r="A129" s="107" t="s">
        <v>151</v>
      </c>
      <c r="B129" s="44" t="s">
        <v>236</v>
      </c>
      <c r="C129" s="67" t="s">
        <v>39</v>
      </c>
      <c r="D129" s="67" t="s">
        <v>38</v>
      </c>
      <c r="E129" s="133" t="s">
        <v>149</v>
      </c>
      <c r="F129" s="67" t="s">
        <v>265</v>
      </c>
      <c r="G129" s="52">
        <f>G130</f>
        <v>15</v>
      </c>
    </row>
    <row r="130" spans="1:7" s="19" customFormat="1" ht="31.5" x14ac:dyDescent="0.2">
      <c r="A130" s="107" t="s">
        <v>222</v>
      </c>
      <c r="B130" s="47" t="s">
        <v>236</v>
      </c>
      <c r="C130" s="67" t="s">
        <v>39</v>
      </c>
      <c r="D130" s="67" t="s">
        <v>38</v>
      </c>
      <c r="E130" s="133" t="s">
        <v>149</v>
      </c>
      <c r="F130" s="67" t="s">
        <v>266</v>
      </c>
      <c r="G130" s="52">
        <v>15</v>
      </c>
    </row>
    <row r="131" spans="1:7" s="19" customFormat="1" ht="15.75" x14ac:dyDescent="0.2">
      <c r="A131" s="46" t="s">
        <v>22</v>
      </c>
      <c r="B131" s="67" t="s">
        <v>236</v>
      </c>
      <c r="C131" s="47" t="s">
        <v>39</v>
      </c>
      <c r="D131" s="47" t="s">
        <v>39</v>
      </c>
      <c r="E131" s="47"/>
      <c r="F131" s="47"/>
      <c r="G131" s="48">
        <f t="shared" ref="G131:G135" si="0">G132</f>
        <v>165</v>
      </c>
    </row>
    <row r="132" spans="1:7" s="19" customFormat="1" ht="31.5" x14ac:dyDescent="0.2">
      <c r="A132" s="49" t="s">
        <v>273</v>
      </c>
      <c r="B132" s="67" t="s">
        <v>236</v>
      </c>
      <c r="C132" s="66" t="s">
        <v>39</v>
      </c>
      <c r="D132" s="66" t="s">
        <v>39</v>
      </c>
      <c r="E132" s="49" t="s">
        <v>223</v>
      </c>
      <c r="F132" s="49"/>
      <c r="G132" s="48">
        <f t="shared" si="0"/>
        <v>165</v>
      </c>
    </row>
    <row r="133" spans="1:7" ht="31.5" x14ac:dyDescent="0.2">
      <c r="A133" s="49" t="s">
        <v>224</v>
      </c>
      <c r="B133" s="67" t="s">
        <v>236</v>
      </c>
      <c r="C133" s="66" t="s">
        <v>39</v>
      </c>
      <c r="D133" s="66" t="s">
        <v>39</v>
      </c>
      <c r="E133" s="49" t="s">
        <v>225</v>
      </c>
      <c r="F133" s="49"/>
      <c r="G133" s="48">
        <f t="shared" si="0"/>
        <v>165</v>
      </c>
    </row>
    <row r="134" spans="1:7" ht="31.5" x14ac:dyDescent="0.2">
      <c r="A134" s="49" t="s">
        <v>161</v>
      </c>
      <c r="B134" s="67" t="s">
        <v>236</v>
      </c>
      <c r="C134" s="66" t="s">
        <v>39</v>
      </c>
      <c r="D134" s="66" t="s">
        <v>39</v>
      </c>
      <c r="E134" s="49" t="s">
        <v>226</v>
      </c>
      <c r="F134" s="49"/>
      <c r="G134" s="52">
        <f t="shared" si="0"/>
        <v>165</v>
      </c>
    </row>
    <row r="135" spans="1:7" ht="31.5" x14ac:dyDescent="0.2">
      <c r="A135" s="49" t="s">
        <v>163</v>
      </c>
      <c r="B135" s="67" t="s">
        <v>236</v>
      </c>
      <c r="C135" s="66" t="s">
        <v>39</v>
      </c>
      <c r="D135" s="66" t="s">
        <v>39</v>
      </c>
      <c r="E135" s="49" t="s">
        <v>226</v>
      </c>
      <c r="F135" s="49">
        <v>500</v>
      </c>
      <c r="G135" s="52">
        <f t="shared" si="0"/>
        <v>165</v>
      </c>
    </row>
    <row r="136" spans="1:7" s="12" customFormat="1" ht="31.5" x14ac:dyDescent="0.25">
      <c r="A136" s="49" t="s">
        <v>88</v>
      </c>
      <c r="B136" s="44" t="s">
        <v>236</v>
      </c>
      <c r="C136" s="66" t="s">
        <v>39</v>
      </c>
      <c r="D136" s="66" t="s">
        <v>39</v>
      </c>
      <c r="E136" s="49" t="s">
        <v>226</v>
      </c>
      <c r="F136" s="49">
        <v>540</v>
      </c>
      <c r="G136" s="52">
        <v>165</v>
      </c>
    </row>
    <row r="137" spans="1:7" s="19" customFormat="1" ht="15.75" x14ac:dyDescent="0.2">
      <c r="A137" s="43" t="s">
        <v>23</v>
      </c>
      <c r="B137" s="47" t="s">
        <v>236</v>
      </c>
      <c r="C137" s="44" t="s">
        <v>40</v>
      </c>
      <c r="D137" s="44" t="s">
        <v>32</v>
      </c>
      <c r="E137" s="44"/>
      <c r="F137" s="44"/>
      <c r="G137" s="45">
        <f t="shared" ref="G137:G142" si="1">G138</f>
        <v>2362</v>
      </c>
    </row>
    <row r="138" spans="1:7" s="19" customFormat="1" ht="15.75" x14ac:dyDescent="0.2">
      <c r="A138" s="46" t="s">
        <v>24</v>
      </c>
      <c r="B138" s="67" t="s">
        <v>236</v>
      </c>
      <c r="C138" s="47" t="s">
        <v>40</v>
      </c>
      <c r="D138" s="47" t="s">
        <v>31</v>
      </c>
      <c r="E138" s="47"/>
      <c r="F138" s="47"/>
      <c r="G138" s="48">
        <f t="shared" si="1"/>
        <v>2362</v>
      </c>
    </row>
    <row r="139" spans="1:7" s="19" customFormat="1" ht="15.75" x14ac:dyDescent="0.2">
      <c r="A139" s="49" t="s">
        <v>24</v>
      </c>
      <c r="B139" s="67" t="s">
        <v>236</v>
      </c>
      <c r="C139" s="66" t="s">
        <v>40</v>
      </c>
      <c r="D139" s="66" t="s">
        <v>31</v>
      </c>
      <c r="E139" s="49"/>
      <c r="F139" s="49"/>
      <c r="G139" s="48">
        <f t="shared" si="1"/>
        <v>2362</v>
      </c>
    </row>
    <row r="140" spans="1:7" s="19" customFormat="1" ht="15.75" x14ac:dyDescent="0.2">
      <c r="A140" s="49" t="s">
        <v>153</v>
      </c>
      <c r="B140" s="67" t="s">
        <v>236</v>
      </c>
      <c r="C140" s="70" t="s">
        <v>40</v>
      </c>
      <c r="D140" s="70" t="s">
        <v>31</v>
      </c>
      <c r="E140" s="65" t="s">
        <v>160</v>
      </c>
      <c r="F140" s="49"/>
      <c r="G140" s="48">
        <f t="shared" si="1"/>
        <v>2362</v>
      </c>
    </row>
    <row r="141" spans="1:7" ht="31.5" x14ac:dyDescent="0.2">
      <c r="A141" s="49" t="s">
        <v>161</v>
      </c>
      <c r="B141" s="67" t="s">
        <v>236</v>
      </c>
      <c r="C141" s="66" t="s">
        <v>40</v>
      </c>
      <c r="D141" s="66" t="s">
        <v>31</v>
      </c>
      <c r="E141" s="49" t="s">
        <v>162</v>
      </c>
      <c r="F141" s="49"/>
      <c r="G141" s="48">
        <f t="shared" si="1"/>
        <v>2362</v>
      </c>
    </row>
    <row r="142" spans="1:7" ht="15.75" x14ac:dyDescent="0.2">
      <c r="A142" s="49" t="s">
        <v>163</v>
      </c>
      <c r="B142" s="67" t="s">
        <v>236</v>
      </c>
      <c r="C142" s="66" t="s">
        <v>40</v>
      </c>
      <c r="D142" s="66" t="s">
        <v>31</v>
      </c>
      <c r="E142" s="49" t="s">
        <v>162</v>
      </c>
      <c r="F142" s="49">
        <v>500</v>
      </c>
      <c r="G142" s="52">
        <f t="shared" si="1"/>
        <v>2362</v>
      </c>
    </row>
    <row r="143" spans="1:7" s="12" customFormat="1" ht="15.75" x14ac:dyDescent="0.25">
      <c r="A143" s="49" t="s">
        <v>88</v>
      </c>
      <c r="B143" s="44" t="s">
        <v>236</v>
      </c>
      <c r="C143" s="66" t="s">
        <v>40</v>
      </c>
      <c r="D143" s="66" t="s">
        <v>31</v>
      </c>
      <c r="E143" s="49" t="s">
        <v>162</v>
      </c>
      <c r="F143" s="49">
        <v>540</v>
      </c>
      <c r="G143" s="52">
        <v>2362</v>
      </c>
    </row>
    <row r="144" spans="1:7" s="19" customFormat="1" ht="15.75" x14ac:dyDescent="0.2">
      <c r="A144" s="43" t="s">
        <v>25</v>
      </c>
      <c r="B144" s="47" t="s">
        <v>236</v>
      </c>
      <c r="C144" s="44">
        <v>10</v>
      </c>
      <c r="D144" s="44" t="s">
        <v>32</v>
      </c>
      <c r="E144" s="44"/>
      <c r="F144" s="44"/>
      <c r="G144" s="45">
        <f>G145</f>
        <v>245</v>
      </c>
    </row>
    <row r="145" spans="1:7" s="19" customFormat="1" ht="15.75" x14ac:dyDescent="0.2">
      <c r="A145" s="46" t="s">
        <v>26</v>
      </c>
      <c r="B145" s="67" t="s">
        <v>236</v>
      </c>
      <c r="C145" s="47">
        <v>10</v>
      </c>
      <c r="D145" s="47" t="s">
        <v>31</v>
      </c>
      <c r="E145" s="47"/>
      <c r="F145" s="47"/>
      <c r="G145" s="48">
        <f>G146</f>
        <v>245</v>
      </c>
    </row>
    <row r="146" spans="1:7" s="19" customFormat="1" ht="31.5" x14ac:dyDescent="0.2">
      <c r="A146" s="49" t="s">
        <v>267</v>
      </c>
      <c r="B146" s="67" t="s">
        <v>236</v>
      </c>
      <c r="C146" s="66">
        <v>10</v>
      </c>
      <c r="D146" s="66" t="s">
        <v>31</v>
      </c>
      <c r="E146" s="49" t="s">
        <v>143</v>
      </c>
      <c r="F146" s="49"/>
      <c r="G146" s="48">
        <f>G147</f>
        <v>245</v>
      </c>
    </row>
    <row r="147" spans="1:7" s="19" customFormat="1" ht="31.5" x14ac:dyDescent="0.2">
      <c r="A147" s="49" t="s">
        <v>227</v>
      </c>
      <c r="B147" s="67" t="s">
        <v>236</v>
      </c>
      <c r="C147" s="66">
        <v>10</v>
      </c>
      <c r="D147" s="66" t="s">
        <v>31</v>
      </c>
      <c r="E147" s="49" t="s">
        <v>228</v>
      </c>
      <c r="F147" s="49"/>
      <c r="G147" s="48">
        <f>G148</f>
        <v>245</v>
      </c>
    </row>
    <row r="148" spans="1:7" ht="15.75" x14ac:dyDescent="0.2">
      <c r="A148" s="49" t="s">
        <v>229</v>
      </c>
      <c r="B148" s="67" t="s">
        <v>236</v>
      </c>
      <c r="C148" s="66">
        <v>10</v>
      </c>
      <c r="D148" s="66" t="s">
        <v>31</v>
      </c>
      <c r="E148" s="49" t="s">
        <v>228</v>
      </c>
      <c r="F148" s="49">
        <v>300</v>
      </c>
      <c r="G148" s="48">
        <f>G149</f>
        <v>245</v>
      </c>
    </row>
    <row r="149" spans="1:7" s="12" customFormat="1" ht="15.75" x14ac:dyDescent="0.25">
      <c r="A149" s="69" t="s">
        <v>230</v>
      </c>
      <c r="B149" s="44" t="s">
        <v>236</v>
      </c>
      <c r="C149" s="66">
        <v>10</v>
      </c>
      <c r="D149" s="66" t="s">
        <v>31</v>
      </c>
      <c r="E149" s="49" t="s">
        <v>228</v>
      </c>
      <c r="F149" s="49">
        <v>310</v>
      </c>
      <c r="G149" s="52">
        <v>245</v>
      </c>
    </row>
    <row r="150" spans="1:7" s="19" customFormat="1" ht="15.75" x14ac:dyDescent="0.2">
      <c r="A150" s="43" t="s">
        <v>28</v>
      </c>
      <c r="B150" s="47" t="s">
        <v>236</v>
      </c>
      <c r="C150" s="44">
        <v>11</v>
      </c>
      <c r="D150" s="44" t="s">
        <v>32</v>
      </c>
      <c r="E150" s="44"/>
      <c r="F150" s="44"/>
      <c r="G150" s="45">
        <f>G151</f>
        <v>3029</v>
      </c>
    </row>
    <row r="151" spans="1:7" s="19" customFormat="1" ht="15.75" x14ac:dyDescent="0.2">
      <c r="A151" s="46" t="s">
        <v>29</v>
      </c>
      <c r="B151" s="67" t="s">
        <v>236</v>
      </c>
      <c r="C151" s="47">
        <v>11</v>
      </c>
      <c r="D151" s="47" t="s">
        <v>35</v>
      </c>
      <c r="E151" s="47"/>
      <c r="F151" s="47"/>
      <c r="G151" s="48">
        <f>G153</f>
        <v>3029</v>
      </c>
    </row>
    <row r="152" spans="1:7" s="19" customFormat="1" ht="15.75" x14ac:dyDescent="0.2">
      <c r="A152" s="49" t="s">
        <v>153</v>
      </c>
      <c r="B152" s="67" t="s">
        <v>236</v>
      </c>
      <c r="C152" s="66">
        <v>11</v>
      </c>
      <c r="D152" s="66" t="s">
        <v>35</v>
      </c>
      <c r="E152" s="49" t="s">
        <v>160</v>
      </c>
      <c r="F152" s="135"/>
      <c r="G152" s="48">
        <f>G153</f>
        <v>3029</v>
      </c>
    </row>
    <row r="153" spans="1:7" s="19" customFormat="1" ht="31.5" x14ac:dyDescent="0.2">
      <c r="A153" s="49" t="s">
        <v>161</v>
      </c>
      <c r="B153" s="67" t="s">
        <v>236</v>
      </c>
      <c r="C153" s="66">
        <v>11</v>
      </c>
      <c r="D153" s="66" t="s">
        <v>35</v>
      </c>
      <c r="E153" s="49" t="s">
        <v>162</v>
      </c>
      <c r="F153" s="49"/>
      <c r="G153" s="48">
        <f>G154</f>
        <v>3029</v>
      </c>
    </row>
    <row r="154" spans="1:7" s="19" customFormat="1" ht="15.75" x14ac:dyDescent="0.2">
      <c r="A154" s="49" t="s">
        <v>163</v>
      </c>
      <c r="B154" s="67" t="s">
        <v>236</v>
      </c>
      <c r="C154" s="66">
        <v>11</v>
      </c>
      <c r="D154" s="66" t="s">
        <v>35</v>
      </c>
      <c r="E154" s="49" t="s">
        <v>162</v>
      </c>
      <c r="F154" s="49">
        <v>500</v>
      </c>
      <c r="G154" s="48">
        <f>G155</f>
        <v>3029</v>
      </c>
    </row>
    <row r="155" spans="1:7" s="12" customFormat="1" ht="15.75" x14ac:dyDescent="0.25">
      <c r="A155" s="49" t="s">
        <v>88</v>
      </c>
      <c r="B155" s="128"/>
      <c r="C155" s="66">
        <v>11</v>
      </c>
      <c r="D155" s="66" t="s">
        <v>35</v>
      </c>
      <c r="E155" s="49" t="s">
        <v>162</v>
      </c>
      <c r="F155" s="49">
        <v>540</v>
      </c>
      <c r="G155" s="48">
        <v>3029</v>
      </c>
    </row>
    <row r="156" spans="1:7" ht="15.75" x14ac:dyDescent="0.2">
      <c r="A156" s="43" t="s">
        <v>30</v>
      </c>
      <c r="B156" s="215"/>
      <c r="C156" s="44"/>
      <c r="D156" s="44"/>
      <c r="E156" s="44"/>
      <c r="F156" s="44"/>
      <c r="G156" s="45">
        <f>G150+G144+G137+G125+G105+G94+G69+G6+G58</f>
        <v>71273</v>
      </c>
    </row>
  </sheetData>
  <autoFilter ref="A4:H155"/>
  <mergeCells count="2">
    <mergeCell ref="C1:G1"/>
    <mergeCell ref="A2:H2"/>
  </mergeCells>
  <pageMargins left="0.24" right="0.27559055118110237" top="0.31496062992125984" bottom="0.39370078740157483" header="0.19685039370078741" footer="0.19685039370078741"/>
  <pageSetup paperSize="9" scale="4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2"/>
  <sheetViews>
    <sheetView topLeftCell="A88" workbookViewId="0">
      <selection activeCell="G47" sqref="G47"/>
    </sheetView>
  </sheetViews>
  <sheetFormatPr defaultRowHeight="15" x14ac:dyDescent="0.2"/>
  <cols>
    <col min="1" max="1" width="63.42578125" style="11" customWidth="1"/>
    <col min="2" max="2" width="8.140625" style="16" customWidth="1"/>
    <col min="3" max="3" width="9.42578125" style="16" customWidth="1"/>
    <col min="4" max="4" width="15.42578125" style="17" customWidth="1"/>
    <col min="5" max="5" width="9.140625" style="17"/>
    <col min="6" max="7" width="11.140625" style="18" customWidth="1"/>
    <col min="8" max="16384" width="9.140625" style="11"/>
  </cols>
  <sheetData>
    <row r="1" spans="1:7" ht="66.75" customHeight="1" x14ac:dyDescent="0.2">
      <c r="B1" s="191" t="s">
        <v>301</v>
      </c>
      <c r="C1" s="191"/>
      <c r="D1" s="191"/>
      <c r="E1" s="191"/>
      <c r="F1" s="191"/>
      <c r="G1" s="191"/>
    </row>
    <row r="2" spans="1:7" ht="97.5" customHeight="1" x14ac:dyDescent="0.2">
      <c r="A2" s="187" t="s">
        <v>274</v>
      </c>
      <c r="B2" s="187"/>
      <c r="C2" s="187"/>
      <c r="D2" s="187"/>
      <c r="E2" s="187"/>
      <c r="F2" s="187"/>
      <c r="G2" s="187"/>
    </row>
    <row r="3" spans="1:7" ht="16.5" customHeight="1" x14ac:dyDescent="0.25">
      <c r="A3" s="110"/>
      <c r="B3" s="111"/>
      <c r="C3" s="111"/>
      <c r="D3" s="112"/>
      <c r="E3" s="112"/>
      <c r="F3" s="113"/>
      <c r="G3" s="113" t="s">
        <v>0</v>
      </c>
    </row>
    <row r="4" spans="1:7" s="1" customFormat="1" ht="21.75" customHeight="1" x14ac:dyDescent="0.2">
      <c r="A4" s="185" t="s">
        <v>1</v>
      </c>
      <c r="B4" s="198" t="s">
        <v>33</v>
      </c>
      <c r="C4" s="198" t="s">
        <v>34</v>
      </c>
      <c r="D4" s="198" t="s">
        <v>46</v>
      </c>
      <c r="E4" s="198" t="s">
        <v>47</v>
      </c>
      <c r="F4" s="179" t="s">
        <v>43</v>
      </c>
      <c r="G4" s="180"/>
    </row>
    <row r="5" spans="1:7" s="1" customFormat="1" ht="16.5" customHeight="1" x14ac:dyDescent="0.2">
      <c r="A5" s="186"/>
      <c r="B5" s="199"/>
      <c r="C5" s="199"/>
      <c r="D5" s="199"/>
      <c r="E5" s="199"/>
      <c r="F5" s="80" t="s">
        <v>45</v>
      </c>
      <c r="G5" s="80" t="s">
        <v>253</v>
      </c>
    </row>
    <row r="6" spans="1:7" s="12" customFormat="1" ht="15.75" x14ac:dyDescent="0.25">
      <c r="A6" s="43" t="s">
        <v>3</v>
      </c>
      <c r="B6" s="44" t="s">
        <v>31</v>
      </c>
      <c r="C6" s="44" t="s">
        <v>32</v>
      </c>
      <c r="D6" s="44"/>
      <c r="E6" s="44"/>
      <c r="F6" s="45">
        <f>F7+F12+F19+F24+F29</f>
        <v>24298.9</v>
      </c>
      <c r="G6" s="45">
        <f>G7+G12+G19+G24+G29</f>
        <v>25137.599999999999</v>
      </c>
    </row>
    <row r="7" spans="1:7" s="19" customFormat="1" ht="31.5" x14ac:dyDescent="0.2">
      <c r="A7" s="46" t="s">
        <v>4</v>
      </c>
      <c r="B7" s="47" t="s">
        <v>31</v>
      </c>
      <c r="C7" s="47" t="s">
        <v>35</v>
      </c>
      <c r="D7" s="47"/>
      <c r="E7" s="47"/>
      <c r="F7" s="48">
        <f t="shared" ref="F7:G10" si="0">F8</f>
        <v>2796</v>
      </c>
      <c r="G7" s="48">
        <f t="shared" si="0"/>
        <v>2908</v>
      </c>
    </row>
    <row r="8" spans="1:7" ht="20.25" customHeight="1" x14ac:dyDescent="0.2">
      <c r="A8" s="49" t="s">
        <v>267</v>
      </c>
      <c r="B8" s="50" t="s">
        <v>31</v>
      </c>
      <c r="C8" s="50" t="s">
        <v>35</v>
      </c>
      <c r="D8" s="49" t="s">
        <v>143</v>
      </c>
      <c r="E8" s="51"/>
      <c r="F8" s="52">
        <f t="shared" si="0"/>
        <v>2796</v>
      </c>
      <c r="G8" s="52">
        <f t="shared" si="0"/>
        <v>2908</v>
      </c>
    </row>
    <row r="9" spans="1:7" ht="47.25" x14ac:dyDescent="0.2">
      <c r="A9" s="49" t="s">
        <v>144</v>
      </c>
      <c r="B9" s="50" t="s">
        <v>31</v>
      </c>
      <c r="C9" s="50" t="s">
        <v>35</v>
      </c>
      <c r="D9" s="49" t="s">
        <v>145</v>
      </c>
      <c r="E9" s="49"/>
      <c r="F9" s="52">
        <f t="shared" si="0"/>
        <v>2796</v>
      </c>
      <c r="G9" s="52">
        <f t="shared" si="0"/>
        <v>2908</v>
      </c>
    </row>
    <row r="10" spans="1:7" ht="63" x14ac:dyDescent="0.2">
      <c r="A10" s="49" t="s">
        <v>146</v>
      </c>
      <c r="B10" s="50" t="s">
        <v>31</v>
      </c>
      <c r="C10" s="50" t="s">
        <v>35</v>
      </c>
      <c r="D10" s="49" t="s">
        <v>145</v>
      </c>
      <c r="E10" s="49">
        <v>100</v>
      </c>
      <c r="F10" s="52">
        <f t="shared" si="0"/>
        <v>2796</v>
      </c>
      <c r="G10" s="52">
        <f t="shared" si="0"/>
        <v>2908</v>
      </c>
    </row>
    <row r="11" spans="1:7" ht="31.5" x14ac:dyDescent="0.2">
      <c r="A11" s="49" t="s">
        <v>147</v>
      </c>
      <c r="B11" s="50" t="s">
        <v>31</v>
      </c>
      <c r="C11" s="50" t="s">
        <v>35</v>
      </c>
      <c r="D11" s="49" t="s">
        <v>145</v>
      </c>
      <c r="E11" s="49">
        <v>120</v>
      </c>
      <c r="F11" s="52">
        <v>2796</v>
      </c>
      <c r="G11" s="52">
        <v>2908</v>
      </c>
    </row>
    <row r="12" spans="1:7" s="19" customFormat="1" ht="61.5" customHeight="1" x14ac:dyDescent="0.2">
      <c r="A12" s="46" t="s">
        <v>5</v>
      </c>
      <c r="B12" s="47" t="s">
        <v>31</v>
      </c>
      <c r="C12" s="47" t="s">
        <v>37</v>
      </c>
      <c r="D12" s="47"/>
      <c r="E12" s="47"/>
      <c r="F12" s="48">
        <f>F13</f>
        <v>18100</v>
      </c>
      <c r="G12" s="48">
        <f>G13</f>
        <v>18766</v>
      </c>
    </row>
    <row r="13" spans="1:7" ht="47.25" x14ac:dyDescent="0.2">
      <c r="A13" s="49" t="s">
        <v>267</v>
      </c>
      <c r="B13" s="50" t="s">
        <v>31</v>
      </c>
      <c r="C13" s="50" t="s">
        <v>37</v>
      </c>
      <c r="D13" s="49" t="s">
        <v>143</v>
      </c>
      <c r="E13" s="53"/>
      <c r="F13" s="48">
        <f>F14</f>
        <v>18100</v>
      </c>
      <c r="G13" s="48">
        <f>G14</f>
        <v>18766</v>
      </c>
    </row>
    <row r="14" spans="1:7" ht="31.5" x14ac:dyDescent="0.2">
      <c r="A14" s="49" t="s">
        <v>148</v>
      </c>
      <c r="B14" s="50" t="s">
        <v>31</v>
      </c>
      <c r="C14" s="50" t="s">
        <v>37</v>
      </c>
      <c r="D14" s="49" t="s">
        <v>149</v>
      </c>
      <c r="E14" s="49"/>
      <c r="F14" s="48">
        <f>F17+F15</f>
        <v>18100</v>
      </c>
      <c r="G14" s="48">
        <f>G17+G15</f>
        <v>18766</v>
      </c>
    </row>
    <row r="15" spans="1:7" ht="63" x14ac:dyDescent="0.2">
      <c r="A15" s="49" t="s">
        <v>150</v>
      </c>
      <c r="B15" s="50" t="s">
        <v>31</v>
      </c>
      <c r="C15" s="50" t="s">
        <v>37</v>
      </c>
      <c r="D15" s="49" t="s">
        <v>149</v>
      </c>
      <c r="E15" s="49">
        <v>100</v>
      </c>
      <c r="F15" s="48">
        <f>F16</f>
        <v>16964</v>
      </c>
      <c r="G15" s="48">
        <f>G16</f>
        <v>17618</v>
      </c>
    </row>
    <row r="16" spans="1:7" s="19" customFormat="1" ht="31.5" x14ac:dyDescent="0.2">
      <c r="A16" s="49" t="s">
        <v>147</v>
      </c>
      <c r="B16" s="50" t="s">
        <v>31</v>
      </c>
      <c r="C16" s="50" t="s">
        <v>37</v>
      </c>
      <c r="D16" s="49" t="s">
        <v>149</v>
      </c>
      <c r="E16" s="49">
        <v>120</v>
      </c>
      <c r="F16" s="48">
        <v>16964</v>
      </c>
      <c r="G16" s="48">
        <v>17618</v>
      </c>
    </row>
    <row r="17" spans="1:7" ht="31.5" x14ac:dyDescent="0.2">
      <c r="A17" s="49" t="s">
        <v>151</v>
      </c>
      <c r="B17" s="50" t="s">
        <v>31</v>
      </c>
      <c r="C17" s="50" t="s">
        <v>37</v>
      </c>
      <c r="D17" s="49" t="s">
        <v>149</v>
      </c>
      <c r="E17" s="49">
        <v>200</v>
      </c>
      <c r="F17" s="48">
        <f>F18</f>
        <v>1136</v>
      </c>
      <c r="G17" s="48">
        <f>G18</f>
        <v>1148</v>
      </c>
    </row>
    <row r="18" spans="1:7" ht="31.5" x14ac:dyDescent="0.2">
      <c r="A18" s="49" t="s">
        <v>152</v>
      </c>
      <c r="B18" s="50" t="s">
        <v>31</v>
      </c>
      <c r="C18" s="50" t="s">
        <v>37</v>
      </c>
      <c r="D18" s="49" t="s">
        <v>149</v>
      </c>
      <c r="E18" s="49">
        <v>240</v>
      </c>
      <c r="F18" s="48">
        <v>1136</v>
      </c>
      <c r="G18" s="48">
        <v>1148</v>
      </c>
    </row>
    <row r="19" spans="1:7" ht="47.25" x14ac:dyDescent="0.2">
      <c r="A19" s="46" t="s">
        <v>6</v>
      </c>
      <c r="B19" s="47" t="s">
        <v>31</v>
      </c>
      <c r="C19" s="47" t="s">
        <v>41</v>
      </c>
      <c r="D19" s="47"/>
      <c r="E19" s="47"/>
      <c r="F19" s="48">
        <f t="shared" ref="F19:G22" si="1">F20</f>
        <v>21</v>
      </c>
      <c r="G19" s="48">
        <f t="shared" si="1"/>
        <v>21</v>
      </c>
    </row>
    <row r="20" spans="1:7" s="19" customFormat="1" ht="15.75" x14ac:dyDescent="0.2">
      <c r="A20" s="54" t="s">
        <v>153</v>
      </c>
      <c r="B20" s="50" t="s">
        <v>31</v>
      </c>
      <c r="C20" s="50" t="s">
        <v>41</v>
      </c>
      <c r="D20" s="54" t="s">
        <v>160</v>
      </c>
      <c r="E20" s="51"/>
      <c r="F20" s="48">
        <f t="shared" si="1"/>
        <v>21</v>
      </c>
      <c r="G20" s="48">
        <f t="shared" si="1"/>
        <v>21</v>
      </c>
    </row>
    <row r="21" spans="1:7" ht="47.25" x14ac:dyDescent="0.2">
      <c r="A21" s="49" t="s">
        <v>161</v>
      </c>
      <c r="B21" s="50" t="s">
        <v>31</v>
      </c>
      <c r="C21" s="50" t="s">
        <v>41</v>
      </c>
      <c r="D21" s="49" t="s">
        <v>162</v>
      </c>
      <c r="E21" s="49"/>
      <c r="F21" s="52">
        <f t="shared" si="1"/>
        <v>21</v>
      </c>
      <c r="G21" s="52">
        <f t="shared" si="1"/>
        <v>21</v>
      </c>
    </row>
    <row r="22" spans="1:7" ht="15.75" x14ac:dyDescent="0.2">
      <c r="A22" s="49" t="s">
        <v>163</v>
      </c>
      <c r="B22" s="50" t="s">
        <v>31</v>
      </c>
      <c r="C22" s="50" t="s">
        <v>41</v>
      </c>
      <c r="D22" s="49" t="s">
        <v>162</v>
      </c>
      <c r="E22" s="49">
        <v>500</v>
      </c>
      <c r="F22" s="52">
        <f t="shared" si="1"/>
        <v>21</v>
      </c>
      <c r="G22" s="52">
        <f t="shared" si="1"/>
        <v>21</v>
      </c>
    </row>
    <row r="23" spans="1:7" ht="15.75" x14ac:dyDescent="0.2">
      <c r="A23" s="114" t="s">
        <v>88</v>
      </c>
      <c r="B23" s="50" t="s">
        <v>31</v>
      </c>
      <c r="C23" s="50" t="s">
        <v>41</v>
      </c>
      <c r="D23" s="114" t="s">
        <v>162</v>
      </c>
      <c r="E23" s="114">
        <v>540</v>
      </c>
      <c r="F23" s="52">
        <v>21</v>
      </c>
      <c r="G23" s="52">
        <v>21</v>
      </c>
    </row>
    <row r="24" spans="1:7" s="19" customFormat="1" ht="15.75" x14ac:dyDescent="0.2">
      <c r="A24" s="122" t="s">
        <v>8</v>
      </c>
      <c r="B24" s="47" t="s">
        <v>31</v>
      </c>
      <c r="C24" s="47">
        <v>11</v>
      </c>
      <c r="D24" s="118"/>
      <c r="E24" s="118"/>
      <c r="F24" s="48">
        <f t="shared" ref="F24:G27" si="2">F25</f>
        <v>101</v>
      </c>
      <c r="G24" s="48">
        <f t="shared" si="2"/>
        <v>101</v>
      </c>
    </row>
    <row r="25" spans="1:7" ht="15.75" x14ac:dyDescent="0.2">
      <c r="A25" s="54" t="s">
        <v>153</v>
      </c>
      <c r="B25" s="50" t="s">
        <v>31</v>
      </c>
      <c r="C25" s="50" t="s">
        <v>154</v>
      </c>
      <c r="D25" s="54" t="s">
        <v>160</v>
      </c>
      <c r="E25" s="54"/>
      <c r="F25" s="48">
        <f t="shared" si="2"/>
        <v>101</v>
      </c>
      <c r="G25" s="48">
        <f t="shared" si="2"/>
        <v>101</v>
      </c>
    </row>
    <row r="26" spans="1:7" ht="31.5" x14ac:dyDescent="0.2">
      <c r="A26" s="65" t="s">
        <v>248</v>
      </c>
      <c r="B26" s="50" t="s">
        <v>31</v>
      </c>
      <c r="C26" s="50" t="s">
        <v>154</v>
      </c>
      <c r="D26" s="54" t="s">
        <v>155</v>
      </c>
      <c r="E26" s="54"/>
      <c r="F26" s="52">
        <f t="shared" si="2"/>
        <v>101</v>
      </c>
      <c r="G26" s="52">
        <f t="shared" si="2"/>
        <v>101</v>
      </c>
    </row>
    <row r="27" spans="1:7" ht="15.75" x14ac:dyDescent="0.2">
      <c r="A27" s="54" t="s">
        <v>156</v>
      </c>
      <c r="B27" s="50" t="s">
        <v>31</v>
      </c>
      <c r="C27" s="50" t="s">
        <v>154</v>
      </c>
      <c r="D27" s="54" t="s">
        <v>155</v>
      </c>
      <c r="E27" s="55" t="s">
        <v>157</v>
      </c>
      <c r="F27" s="52">
        <f t="shared" si="2"/>
        <v>101</v>
      </c>
      <c r="G27" s="52">
        <f t="shared" si="2"/>
        <v>101</v>
      </c>
    </row>
    <row r="28" spans="1:7" s="19" customFormat="1" ht="15.75" x14ac:dyDescent="0.2">
      <c r="A28" s="54" t="s">
        <v>158</v>
      </c>
      <c r="B28" s="50" t="s">
        <v>31</v>
      </c>
      <c r="C28" s="50" t="s">
        <v>154</v>
      </c>
      <c r="D28" s="54" t="s">
        <v>155</v>
      </c>
      <c r="E28" s="55" t="s">
        <v>159</v>
      </c>
      <c r="F28" s="52">
        <v>101</v>
      </c>
      <c r="G28" s="52">
        <v>101</v>
      </c>
    </row>
    <row r="29" spans="1:7" ht="15.75" x14ac:dyDescent="0.2">
      <c r="A29" s="51" t="s">
        <v>9</v>
      </c>
      <c r="B29" s="119" t="s">
        <v>31</v>
      </c>
      <c r="C29" s="119" t="s">
        <v>164</v>
      </c>
      <c r="D29" s="51"/>
      <c r="E29" s="51"/>
      <c r="F29" s="48">
        <f>F30+F37</f>
        <v>3280.9</v>
      </c>
      <c r="G29" s="48">
        <f>G30+G37</f>
        <v>3341.6</v>
      </c>
    </row>
    <row r="30" spans="1:7" ht="47.25" x14ac:dyDescent="0.2">
      <c r="A30" s="49" t="s">
        <v>267</v>
      </c>
      <c r="B30" s="50" t="s">
        <v>31</v>
      </c>
      <c r="C30" s="50" t="s">
        <v>164</v>
      </c>
      <c r="D30" s="49" t="s">
        <v>143</v>
      </c>
      <c r="E30" s="49"/>
      <c r="F30" s="48">
        <f>F31+F34</f>
        <v>806.9</v>
      </c>
      <c r="G30" s="48">
        <f>G31+G34</f>
        <v>826.6</v>
      </c>
    </row>
    <row r="31" spans="1:7" ht="31.5" x14ac:dyDescent="0.2">
      <c r="A31" s="49" t="s">
        <v>165</v>
      </c>
      <c r="B31" s="50" t="s">
        <v>31</v>
      </c>
      <c r="C31" s="50" t="s">
        <v>164</v>
      </c>
      <c r="D31" s="49" t="s">
        <v>166</v>
      </c>
      <c r="E31" s="49"/>
      <c r="F31" s="48">
        <f>F32</f>
        <v>106.9</v>
      </c>
      <c r="G31" s="48">
        <f>G32</f>
        <v>106.6</v>
      </c>
    </row>
    <row r="32" spans="1:7" s="12" customFormat="1" ht="31.5" x14ac:dyDescent="0.25">
      <c r="A32" s="49" t="s">
        <v>151</v>
      </c>
      <c r="B32" s="50" t="s">
        <v>31</v>
      </c>
      <c r="C32" s="50" t="s">
        <v>164</v>
      </c>
      <c r="D32" s="49" t="s">
        <v>166</v>
      </c>
      <c r="E32" s="49">
        <v>200</v>
      </c>
      <c r="F32" s="48">
        <f>F33</f>
        <v>106.9</v>
      </c>
      <c r="G32" s="48">
        <f>G33</f>
        <v>106.6</v>
      </c>
    </row>
    <row r="33" spans="1:7" s="19" customFormat="1" ht="31.5" x14ac:dyDescent="0.2">
      <c r="A33" s="49" t="s">
        <v>152</v>
      </c>
      <c r="B33" s="50" t="s">
        <v>31</v>
      </c>
      <c r="C33" s="50" t="s">
        <v>164</v>
      </c>
      <c r="D33" s="49" t="s">
        <v>166</v>
      </c>
      <c r="E33" s="49">
        <v>240</v>
      </c>
      <c r="F33" s="48">
        <v>106.9</v>
      </c>
      <c r="G33" s="48">
        <v>106.6</v>
      </c>
    </row>
    <row r="34" spans="1:7" ht="31.5" x14ac:dyDescent="0.2">
      <c r="A34" s="49" t="s">
        <v>148</v>
      </c>
      <c r="B34" s="50" t="s">
        <v>31</v>
      </c>
      <c r="C34" s="50" t="s">
        <v>164</v>
      </c>
      <c r="D34" s="49" t="s">
        <v>149</v>
      </c>
      <c r="E34" s="49"/>
      <c r="F34" s="48">
        <f>F35</f>
        <v>700</v>
      </c>
      <c r="G34" s="48">
        <f>G35</f>
        <v>720</v>
      </c>
    </row>
    <row r="35" spans="1:7" ht="31.5" x14ac:dyDescent="0.2">
      <c r="A35" s="49" t="s">
        <v>151</v>
      </c>
      <c r="B35" s="50" t="s">
        <v>31</v>
      </c>
      <c r="C35" s="50" t="s">
        <v>164</v>
      </c>
      <c r="D35" s="49" t="s">
        <v>149</v>
      </c>
      <c r="E35" s="49">
        <v>200</v>
      </c>
      <c r="F35" s="48">
        <f>F36</f>
        <v>700</v>
      </c>
      <c r="G35" s="48">
        <f>G36</f>
        <v>720</v>
      </c>
    </row>
    <row r="36" spans="1:7" ht="31.5" x14ac:dyDescent="0.2">
      <c r="A36" s="49" t="s">
        <v>152</v>
      </c>
      <c r="B36" s="50" t="s">
        <v>31</v>
      </c>
      <c r="C36" s="50" t="s">
        <v>164</v>
      </c>
      <c r="D36" s="49" t="s">
        <v>149</v>
      </c>
      <c r="E36" s="49">
        <v>240</v>
      </c>
      <c r="F36" s="48">
        <v>700</v>
      </c>
      <c r="G36" s="48">
        <v>720</v>
      </c>
    </row>
    <row r="37" spans="1:7" s="12" customFormat="1" ht="63" x14ac:dyDescent="0.25">
      <c r="A37" s="49" t="s">
        <v>268</v>
      </c>
      <c r="B37" s="50" t="s">
        <v>31</v>
      </c>
      <c r="C37" s="50" t="s">
        <v>164</v>
      </c>
      <c r="D37" s="49" t="s">
        <v>167</v>
      </c>
      <c r="E37" s="53"/>
      <c r="F37" s="48">
        <f t="shared" ref="F37:G39" si="3">F38</f>
        <v>2474</v>
      </c>
      <c r="G37" s="48">
        <f t="shared" si="3"/>
        <v>2515</v>
      </c>
    </row>
    <row r="38" spans="1:7" s="19" customFormat="1" ht="31.5" x14ac:dyDescent="0.2">
      <c r="A38" s="49" t="s">
        <v>168</v>
      </c>
      <c r="B38" s="50" t="s">
        <v>31</v>
      </c>
      <c r="C38" s="50" t="s">
        <v>164</v>
      </c>
      <c r="D38" s="49" t="s">
        <v>169</v>
      </c>
      <c r="E38" s="49"/>
      <c r="F38" s="48">
        <f t="shared" si="3"/>
        <v>2474</v>
      </c>
      <c r="G38" s="48">
        <f t="shared" si="3"/>
        <v>2515</v>
      </c>
    </row>
    <row r="39" spans="1:7" ht="31.5" x14ac:dyDescent="0.2">
      <c r="A39" s="49" t="s">
        <v>151</v>
      </c>
      <c r="B39" s="50" t="s">
        <v>31</v>
      </c>
      <c r="C39" s="50" t="s">
        <v>164</v>
      </c>
      <c r="D39" s="58" t="s">
        <v>169</v>
      </c>
      <c r="E39" s="49">
        <v>200</v>
      </c>
      <c r="F39" s="48">
        <f t="shared" si="3"/>
        <v>2474</v>
      </c>
      <c r="G39" s="48">
        <f t="shared" si="3"/>
        <v>2515</v>
      </c>
    </row>
    <row r="40" spans="1:7" ht="31.5" x14ac:dyDescent="0.2">
      <c r="A40" s="49" t="s">
        <v>152</v>
      </c>
      <c r="B40" s="50" t="s">
        <v>31</v>
      </c>
      <c r="C40" s="50" t="s">
        <v>164</v>
      </c>
      <c r="D40" s="58" t="s">
        <v>169</v>
      </c>
      <c r="E40" s="49">
        <v>240</v>
      </c>
      <c r="F40" s="48">
        <v>2474</v>
      </c>
      <c r="G40" s="48">
        <v>2515</v>
      </c>
    </row>
    <row r="41" spans="1:7" ht="15.75" x14ac:dyDescent="0.2">
      <c r="A41" s="43" t="s">
        <v>10</v>
      </c>
      <c r="B41" s="44" t="s">
        <v>35</v>
      </c>
      <c r="C41" s="44" t="s">
        <v>32</v>
      </c>
      <c r="D41" s="59"/>
      <c r="E41" s="59"/>
      <c r="F41" s="45">
        <f>F42</f>
        <v>2621</v>
      </c>
      <c r="G41" s="45">
        <f>G42</f>
        <v>2715</v>
      </c>
    </row>
    <row r="42" spans="1:7" ht="15.75" x14ac:dyDescent="0.2">
      <c r="A42" s="46" t="s">
        <v>11</v>
      </c>
      <c r="B42" s="47" t="s">
        <v>35</v>
      </c>
      <c r="C42" s="47" t="s">
        <v>36</v>
      </c>
      <c r="D42" s="47"/>
      <c r="E42" s="47"/>
      <c r="F42" s="48">
        <f>F43</f>
        <v>2621</v>
      </c>
      <c r="G42" s="48">
        <f>G43</f>
        <v>2715</v>
      </c>
    </row>
    <row r="43" spans="1:7" s="19" customFormat="1" ht="47.25" x14ac:dyDescent="0.2">
      <c r="A43" s="49" t="s">
        <v>269</v>
      </c>
      <c r="B43" s="50" t="s">
        <v>35</v>
      </c>
      <c r="C43" s="50" t="s">
        <v>36</v>
      </c>
      <c r="D43" s="60" t="s">
        <v>179</v>
      </c>
      <c r="E43" s="53"/>
      <c r="F43" s="48">
        <f>F44+F47</f>
        <v>2621</v>
      </c>
      <c r="G43" s="48">
        <f>G44+G47</f>
        <v>2715</v>
      </c>
    </row>
    <row r="44" spans="1:7" ht="31.5" x14ac:dyDescent="0.2">
      <c r="A44" s="49" t="s">
        <v>180</v>
      </c>
      <c r="B44" s="50" t="s">
        <v>35</v>
      </c>
      <c r="C44" s="50" t="s">
        <v>36</v>
      </c>
      <c r="D44" s="60" t="s">
        <v>181</v>
      </c>
      <c r="E44" s="49"/>
      <c r="F44" s="48">
        <f>F45</f>
        <v>1941</v>
      </c>
      <c r="G44" s="48">
        <f>G45</f>
        <v>2012</v>
      </c>
    </row>
    <row r="45" spans="1:7" ht="63" x14ac:dyDescent="0.2">
      <c r="A45" s="49" t="s">
        <v>150</v>
      </c>
      <c r="B45" s="50" t="s">
        <v>35</v>
      </c>
      <c r="C45" s="50" t="s">
        <v>36</v>
      </c>
      <c r="D45" s="60" t="s">
        <v>181</v>
      </c>
      <c r="E45" s="49">
        <v>100</v>
      </c>
      <c r="F45" s="48">
        <f>F46</f>
        <v>1941</v>
      </c>
      <c r="G45" s="48">
        <f>G46</f>
        <v>2012</v>
      </c>
    </row>
    <row r="46" spans="1:7" ht="31.5" x14ac:dyDescent="0.2">
      <c r="A46" s="49" t="s">
        <v>147</v>
      </c>
      <c r="B46" s="50" t="s">
        <v>35</v>
      </c>
      <c r="C46" s="50" t="s">
        <v>36</v>
      </c>
      <c r="D46" s="60" t="s">
        <v>181</v>
      </c>
      <c r="E46" s="49">
        <v>120</v>
      </c>
      <c r="F46" s="48">
        <v>1941</v>
      </c>
      <c r="G46" s="48">
        <v>2012</v>
      </c>
    </row>
    <row r="47" spans="1:7" s="12" customFormat="1" ht="47.25" x14ac:dyDescent="0.25">
      <c r="A47" s="155" t="s">
        <v>246</v>
      </c>
      <c r="B47" s="50" t="s">
        <v>35</v>
      </c>
      <c r="C47" s="50" t="s">
        <v>36</v>
      </c>
      <c r="D47" s="157" t="s">
        <v>245</v>
      </c>
      <c r="E47" s="49"/>
      <c r="F47" s="48">
        <f>F48+F50</f>
        <v>680</v>
      </c>
      <c r="G47" s="48">
        <f>G48+G50</f>
        <v>703</v>
      </c>
    </row>
    <row r="48" spans="1:7" s="19" customFormat="1" ht="63" x14ac:dyDescent="0.2">
      <c r="A48" s="49" t="s">
        <v>150</v>
      </c>
      <c r="B48" s="50" t="s">
        <v>35</v>
      </c>
      <c r="C48" s="50" t="s">
        <v>36</v>
      </c>
      <c r="D48" s="157" t="s">
        <v>245</v>
      </c>
      <c r="E48" s="49">
        <v>100</v>
      </c>
      <c r="F48" s="48">
        <f>F49</f>
        <v>624</v>
      </c>
      <c r="G48" s="48">
        <f>G49</f>
        <v>643</v>
      </c>
    </row>
    <row r="49" spans="1:7" ht="31.5" x14ac:dyDescent="0.2">
      <c r="A49" s="49" t="s">
        <v>147</v>
      </c>
      <c r="B49" s="50" t="s">
        <v>35</v>
      </c>
      <c r="C49" s="50" t="s">
        <v>36</v>
      </c>
      <c r="D49" s="157" t="s">
        <v>245</v>
      </c>
      <c r="E49" s="49">
        <v>120</v>
      </c>
      <c r="F49" s="48">
        <v>624</v>
      </c>
      <c r="G49" s="48">
        <v>643</v>
      </c>
    </row>
    <row r="50" spans="1:7" ht="31.5" x14ac:dyDescent="0.2">
      <c r="A50" s="49" t="s">
        <v>151</v>
      </c>
      <c r="B50" s="50" t="s">
        <v>35</v>
      </c>
      <c r="C50" s="50" t="s">
        <v>36</v>
      </c>
      <c r="D50" s="157" t="s">
        <v>245</v>
      </c>
      <c r="E50" s="49">
        <v>200</v>
      </c>
      <c r="F50" s="48">
        <f>F51</f>
        <v>56</v>
      </c>
      <c r="G50" s="48">
        <f>G51</f>
        <v>60</v>
      </c>
    </row>
    <row r="51" spans="1:7" ht="31.5" x14ac:dyDescent="0.2">
      <c r="A51" s="49" t="s">
        <v>152</v>
      </c>
      <c r="B51" s="50" t="s">
        <v>35</v>
      </c>
      <c r="C51" s="50" t="s">
        <v>36</v>
      </c>
      <c r="D51" s="157" t="s">
        <v>245</v>
      </c>
      <c r="E51" s="49">
        <v>240</v>
      </c>
      <c r="F51" s="48">
        <v>56</v>
      </c>
      <c r="G51" s="48">
        <v>60</v>
      </c>
    </row>
    <row r="52" spans="1:7" s="19" customFormat="1" ht="31.5" x14ac:dyDescent="0.2">
      <c r="A52" s="43" t="s">
        <v>12</v>
      </c>
      <c r="B52" s="44" t="s">
        <v>36</v>
      </c>
      <c r="C52" s="44" t="s">
        <v>32</v>
      </c>
      <c r="D52" s="44"/>
      <c r="E52" s="44"/>
      <c r="F52" s="45">
        <f>F53+F71</f>
        <v>3579</v>
      </c>
      <c r="G52" s="45">
        <f>G53+G71</f>
        <v>3579</v>
      </c>
    </row>
    <row r="53" spans="1:7" ht="47.25" x14ac:dyDescent="0.2">
      <c r="A53" s="61" t="s">
        <v>13</v>
      </c>
      <c r="B53" s="47" t="s">
        <v>36</v>
      </c>
      <c r="C53" s="47">
        <v>10</v>
      </c>
      <c r="D53" s="47"/>
      <c r="E53" s="47"/>
      <c r="F53" s="48">
        <f>F54</f>
        <v>3038</v>
      </c>
      <c r="G53" s="48">
        <f>G54</f>
        <v>3038</v>
      </c>
    </row>
    <row r="54" spans="1:7" ht="47.25" x14ac:dyDescent="0.2">
      <c r="A54" s="54" t="s">
        <v>270</v>
      </c>
      <c r="B54" s="50" t="s">
        <v>36</v>
      </c>
      <c r="C54" s="50" t="s">
        <v>183</v>
      </c>
      <c r="D54" s="54" t="s">
        <v>184</v>
      </c>
      <c r="E54" s="54"/>
      <c r="F54" s="52">
        <f>F55+F59+F63+F67</f>
        <v>3038</v>
      </c>
      <c r="G54" s="52">
        <f>G55+G59+G63+G67</f>
        <v>3038</v>
      </c>
    </row>
    <row r="55" spans="1:7" ht="31.5" x14ac:dyDescent="0.2">
      <c r="A55" s="49" t="s">
        <v>185</v>
      </c>
      <c r="B55" s="50" t="s">
        <v>36</v>
      </c>
      <c r="C55" s="50" t="s">
        <v>183</v>
      </c>
      <c r="D55" s="49" t="s">
        <v>186</v>
      </c>
      <c r="E55" s="49"/>
      <c r="F55" s="52">
        <f>F56</f>
        <v>55</v>
      </c>
      <c r="G55" s="52">
        <f>G56</f>
        <v>55</v>
      </c>
    </row>
    <row r="56" spans="1:7" s="12" customFormat="1" ht="31.5" x14ac:dyDescent="0.25">
      <c r="A56" s="49" t="s">
        <v>187</v>
      </c>
      <c r="B56" s="50" t="s">
        <v>36</v>
      </c>
      <c r="C56" s="50" t="s">
        <v>183</v>
      </c>
      <c r="D56" s="62" t="s">
        <v>188</v>
      </c>
      <c r="E56" s="49"/>
      <c r="F56" s="52">
        <f>F57</f>
        <v>55</v>
      </c>
      <c r="G56" s="52">
        <f>G57</f>
        <v>55</v>
      </c>
    </row>
    <row r="57" spans="1:7" s="19" customFormat="1" ht="31.5" x14ac:dyDescent="0.2">
      <c r="A57" s="49" t="s">
        <v>151</v>
      </c>
      <c r="B57" s="50" t="s">
        <v>36</v>
      </c>
      <c r="C57" s="50" t="s">
        <v>183</v>
      </c>
      <c r="D57" s="62" t="s">
        <v>188</v>
      </c>
      <c r="E57" s="49">
        <v>200</v>
      </c>
      <c r="F57" s="52">
        <f>F58</f>
        <v>55</v>
      </c>
      <c r="G57" s="52">
        <f>G58</f>
        <v>55</v>
      </c>
    </row>
    <row r="58" spans="1:7" ht="31.5" x14ac:dyDescent="0.2">
      <c r="A58" s="49" t="s">
        <v>152</v>
      </c>
      <c r="B58" s="50" t="s">
        <v>36</v>
      </c>
      <c r="C58" s="50" t="s">
        <v>183</v>
      </c>
      <c r="D58" s="62" t="s">
        <v>188</v>
      </c>
      <c r="E58" s="49">
        <v>240</v>
      </c>
      <c r="F58" s="52">
        <v>55</v>
      </c>
      <c r="G58" s="52">
        <v>55</v>
      </c>
    </row>
    <row r="59" spans="1:7" ht="63" x14ac:dyDescent="0.2">
      <c r="A59" s="54" t="s">
        <v>189</v>
      </c>
      <c r="B59" s="50" t="s">
        <v>36</v>
      </c>
      <c r="C59" s="50" t="s">
        <v>183</v>
      </c>
      <c r="D59" s="49" t="s">
        <v>190</v>
      </c>
      <c r="E59" s="54"/>
      <c r="F59" s="52">
        <f>F60</f>
        <v>568</v>
      </c>
      <c r="G59" s="52">
        <f>G60</f>
        <v>568</v>
      </c>
    </row>
    <row r="60" spans="1:7" ht="31.5" x14ac:dyDescent="0.2">
      <c r="A60" s="54" t="s">
        <v>187</v>
      </c>
      <c r="B60" s="50" t="s">
        <v>36</v>
      </c>
      <c r="C60" s="50" t="s">
        <v>183</v>
      </c>
      <c r="D60" s="62" t="s">
        <v>191</v>
      </c>
      <c r="E60" s="54"/>
      <c r="F60" s="52">
        <f>F61</f>
        <v>568</v>
      </c>
      <c r="G60" s="52">
        <f>G61</f>
        <v>568</v>
      </c>
    </row>
    <row r="61" spans="1:7" s="19" customFormat="1" ht="31.5" x14ac:dyDescent="0.2">
      <c r="A61" s="49" t="s">
        <v>151</v>
      </c>
      <c r="B61" s="50" t="s">
        <v>36</v>
      </c>
      <c r="C61" s="50" t="s">
        <v>183</v>
      </c>
      <c r="D61" s="62" t="s">
        <v>191</v>
      </c>
      <c r="E61" s="49">
        <v>200</v>
      </c>
      <c r="F61" s="52">
        <f>F62</f>
        <v>568</v>
      </c>
      <c r="G61" s="52">
        <f>G62</f>
        <v>568</v>
      </c>
    </row>
    <row r="62" spans="1:7" ht="31.5" x14ac:dyDescent="0.2">
      <c r="A62" s="49" t="s">
        <v>152</v>
      </c>
      <c r="B62" s="50" t="s">
        <v>36</v>
      </c>
      <c r="C62" s="50" t="s">
        <v>183</v>
      </c>
      <c r="D62" s="62" t="s">
        <v>191</v>
      </c>
      <c r="E62" s="49">
        <v>240</v>
      </c>
      <c r="F62" s="52">
        <v>568</v>
      </c>
      <c r="G62" s="52">
        <v>568</v>
      </c>
    </row>
    <row r="63" spans="1:7" ht="31.5" x14ac:dyDescent="0.2">
      <c r="A63" s="49" t="s">
        <v>192</v>
      </c>
      <c r="B63" s="50" t="s">
        <v>36</v>
      </c>
      <c r="C63" s="50" t="s">
        <v>183</v>
      </c>
      <c r="D63" s="49" t="s">
        <v>193</v>
      </c>
      <c r="E63" s="49"/>
      <c r="F63" s="52">
        <f>F64</f>
        <v>1751</v>
      </c>
      <c r="G63" s="52">
        <f>G64</f>
        <v>1751</v>
      </c>
    </row>
    <row r="64" spans="1:7" ht="15.75" x14ac:dyDescent="0.2">
      <c r="A64" s="63" t="s">
        <v>194</v>
      </c>
      <c r="B64" s="50" t="s">
        <v>36</v>
      </c>
      <c r="C64" s="50" t="s">
        <v>183</v>
      </c>
      <c r="D64" s="49" t="s">
        <v>195</v>
      </c>
      <c r="E64" s="53"/>
      <c r="F64" s="52">
        <f>F65</f>
        <v>1751</v>
      </c>
      <c r="G64" s="52">
        <f>G65</f>
        <v>1751</v>
      </c>
    </row>
    <row r="65" spans="1:7" s="12" customFormat="1" ht="31.5" x14ac:dyDescent="0.25">
      <c r="A65" s="49" t="s">
        <v>151</v>
      </c>
      <c r="B65" s="50" t="s">
        <v>36</v>
      </c>
      <c r="C65" s="50" t="s">
        <v>183</v>
      </c>
      <c r="D65" s="49" t="s">
        <v>195</v>
      </c>
      <c r="E65" s="49">
        <v>200</v>
      </c>
      <c r="F65" s="52">
        <f>F66</f>
        <v>1751</v>
      </c>
      <c r="G65" s="52">
        <f>G66</f>
        <v>1751</v>
      </c>
    </row>
    <row r="66" spans="1:7" s="19" customFormat="1" ht="31.5" x14ac:dyDescent="0.2">
      <c r="A66" s="49" t="s">
        <v>152</v>
      </c>
      <c r="B66" s="50" t="s">
        <v>36</v>
      </c>
      <c r="C66" s="50" t="s">
        <v>183</v>
      </c>
      <c r="D66" s="49" t="s">
        <v>195</v>
      </c>
      <c r="E66" s="49">
        <v>240</v>
      </c>
      <c r="F66" s="52">
        <v>1751</v>
      </c>
      <c r="G66" s="52">
        <v>1751</v>
      </c>
    </row>
    <row r="67" spans="1:7" ht="31.5" x14ac:dyDescent="0.2">
      <c r="A67" s="49" t="s">
        <v>196</v>
      </c>
      <c r="B67" s="50" t="s">
        <v>36</v>
      </c>
      <c r="C67" s="50" t="s">
        <v>183</v>
      </c>
      <c r="D67" s="49" t="s">
        <v>197</v>
      </c>
      <c r="E67" s="49"/>
      <c r="F67" s="52">
        <f>F68</f>
        <v>664</v>
      </c>
      <c r="G67" s="52">
        <f>G68</f>
        <v>664</v>
      </c>
    </row>
    <row r="68" spans="1:7" ht="15.75" x14ac:dyDescent="0.2">
      <c r="A68" s="63" t="s">
        <v>194</v>
      </c>
      <c r="B68" s="50" t="s">
        <v>36</v>
      </c>
      <c r="C68" s="50" t="s">
        <v>183</v>
      </c>
      <c r="D68" s="49" t="s">
        <v>198</v>
      </c>
      <c r="E68" s="49"/>
      <c r="F68" s="52">
        <f>F69</f>
        <v>664</v>
      </c>
      <c r="G68" s="52">
        <f>G69</f>
        <v>664</v>
      </c>
    </row>
    <row r="69" spans="1:7" ht="47.25" x14ac:dyDescent="0.2">
      <c r="A69" s="64" t="s">
        <v>199</v>
      </c>
      <c r="B69" s="50" t="s">
        <v>36</v>
      </c>
      <c r="C69" s="50" t="s">
        <v>183</v>
      </c>
      <c r="D69" s="49" t="s">
        <v>198</v>
      </c>
      <c r="E69" s="49">
        <v>600</v>
      </c>
      <c r="F69" s="52">
        <f>F70</f>
        <v>664</v>
      </c>
      <c r="G69" s="52">
        <f>G70</f>
        <v>664</v>
      </c>
    </row>
    <row r="70" spans="1:7" s="12" customFormat="1" ht="78.75" x14ac:dyDescent="0.25">
      <c r="A70" s="49" t="s">
        <v>200</v>
      </c>
      <c r="B70" s="50" t="s">
        <v>36</v>
      </c>
      <c r="C70" s="50" t="s">
        <v>183</v>
      </c>
      <c r="D70" s="49" t="s">
        <v>198</v>
      </c>
      <c r="E70" s="49">
        <v>630</v>
      </c>
      <c r="F70" s="52">
        <v>664</v>
      </c>
      <c r="G70" s="52">
        <v>664</v>
      </c>
    </row>
    <row r="71" spans="1:7" s="19" customFormat="1" ht="31.5" x14ac:dyDescent="0.2">
      <c r="A71" s="46" t="s">
        <v>14</v>
      </c>
      <c r="B71" s="47" t="s">
        <v>36</v>
      </c>
      <c r="C71" s="47">
        <v>14</v>
      </c>
      <c r="D71" s="47"/>
      <c r="E71" s="47"/>
      <c r="F71" s="48">
        <f>F72</f>
        <v>541</v>
      </c>
      <c r="G71" s="48">
        <f>G72</f>
        <v>541</v>
      </c>
    </row>
    <row r="72" spans="1:7" ht="47.25" x14ac:dyDescent="0.2">
      <c r="A72" s="49" t="s">
        <v>182</v>
      </c>
      <c r="B72" s="50" t="s">
        <v>36</v>
      </c>
      <c r="C72" s="50" t="s">
        <v>53</v>
      </c>
      <c r="D72" s="54" t="s">
        <v>184</v>
      </c>
      <c r="E72" s="54"/>
      <c r="F72" s="48">
        <f>F73</f>
        <v>541</v>
      </c>
      <c r="G72" s="48">
        <f>G73</f>
        <v>541</v>
      </c>
    </row>
    <row r="73" spans="1:7" ht="31.5" x14ac:dyDescent="0.2">
      <c r="A73" s="65" t="s">
        <v>247</v>
      </c>
      <c r="B73" s="50" t="s">
        <v>36</v>
      </c>
      <c r="C73" s="50" t="s">
        <v>53</v>
      </c>
      <c r="D73" s="49" t="s">
        <v>201</v>
      </c>
      <c r="E73" s="54"/>
      <c r="F73" s="52">
        <f>F74</f>
        <v>541</v>
      </c>
      <c r="G73" s="52">
        <f>G74</f>
        <v>541</v>
      </c>
    </row>
    <row r="74" spans="1:7" ht="47.25" x14ac:dyDescent="0.2">
      <c r="A74" s="49" t="s">
        <v>161</v>
      </c>
      <c r="B74" s="50" t="s">
        <v>36</v>
      </c>
      <c r="C74" s="50" t="s">
        <v>53</v>
      </c>
      <c r="D74" s="49" t="s">
        <v>202</v>
      </c>
      <c r="E74" s="49"/>
      <c r="F74" s="52">
        <f>F75</f>
        <v>541</v>
      </c>
      <c r="G74" s="52">
        <f>G75</f>
        <v>541</v>
      </c>
    </row>
    <row r="75" spans="1:7" s="19" customFormat="1" ht="15.75" x14ac:dyDescent="0.2">
      <c r="A75" s="49" t="s">
        <v>163</v>
      </c>
      <c r="B75" s="50" t="s">
        <v>36</v>
      </c>
      <c r="C75" s="50" t="s">
        <v>53</v>
      </c>
      <c r="D75" s="49" t="s">
        <v>202</v>
      </c>
      <c r="E75" s="49">
        <v>500</v>
      </c>
      <c r="F75" s="52">
        <f>F76</f>
        <v>541</v>
      </c>
      <c r="G75" s="52">
        <f>G76</f>
        <v>541</v>
      </c>
    </row>
    <row r="76" spans="1:7" ht="15.75" x14ac:dyDescent="0.2">
      <c r="A76" s="49" t="s">
        <v>88</v>
      </c>
      <c r="B76" s="50" t="s">
        <v>36</v>
      </c>
      <c r="C76" s="50" t="s">
        <v>53</v>
      </c>
      <c r="D76" s="49" t="s">
        <v>202</v>
      </c>
      <c r="E76" s="49">
        <v>540</v>
      </c>
      <c r="F76" s="52">
        <v>541</v>
      </c>
      <c r="G76" s="52">
        <v>541</v>
      </c>
    </row>
    <row r="77" spans="1:7" ht="15.75" x14ac:dyDescent="0.2">
      <c r="A77" s="43" t="s">
        <v>15</v>
      </c>
      <c r="B77" s="44" t="s">
        <v>37</v>
      </c>
      <c r="C77" s="44" t="s">
        <v>32</v>
      </c>
      <c r="D77" s="44"/>
      <c r="E77" s="44"/>
      <c r="F77" s="45">
        <f>F78</f>
        <v>6774</v>
      </c>
      <c r="G77" s="45">
        <f>G78</f>
        <v>6639</v>
      </c>
    </row>
    <row r="78" spans="1:7" ht="15.75" x14ac:dyDescent="0.2">
      <c r="A78" s="46" t="s">
        <v>17</v>
      </c>
      <c r="B78" s="47" t="s">
        <v>37</v>
      </c>
      <c r="C78" s="47" t="s">
        <v>42</v>
      </c>
      <c r="D78" s="47"/>
      <c r="E78" s="47"/>
      <c r="F78" s="48">
        <f>F79</f>
        <v>6774</v>
      </c>
      <c r="G78" s="48">
        <f>G79</f>
        <v>6639</v>
      </c>
    </row>
    <row r="79" spans="1:7" s="12" customFormat="1" ht="47.25" x14ac:dyDescent="0.25">
      <c r="A79" s="49" t="s">
        <v>214</v>
      </c>
      <c r="B79" s="66" t="s">
        <v>37</v>
      </c>
      <c r="C79" s="66" t="s">
        <v>42</v>
      </c>
      <c r="D79" s="49" t="s">
        <v>203</v>
      </c>
      <c r="E79" s="49"/>
      <c r="F79" s="48">
        <f>F80+F84</f>
        <v>6774</v>
      </c>
      <c r="G79" s="48">
        <f>G80+G84</f>
        <v>6639</v>
      </c>
    </row>
    <row r="80" spans="1:7" s="19" customFormat="1" ht="31.5" x14ac:dyDescent="0.2">
      <c r="A80" s="49" t="s">
        <v>204</v>
      </c>
      <c r="B80" s="66" t="s">
        <v>37</v>
      </c>
      <c r="C80" s="66" t="s">
        <v>42</v>
      </c>
      <c r="D80" s="49" t="s">
        <v>205</v>
      </c>
      <c r="E80" s="49"/>
      <c r="F80" s="48">
        <f t="shared" ref="F80:G82" si="4">F81</f>
        <v>6384</v>
      </c>
      <c r="G80" s="48">
        <f t="shared" si="4"/>
        <v>6639</v>
      </c>
    </row>
    <row r="81" spans="1:7" ht="15.75" x14ac:dyDescent="0.2">
      <c r="A81" s="58" t="s">
        <v>206</v>
      </c>
      <c r="B81" s="66" t="s">
        <v>37</v>
      </c>
      <c r="C81" s="66" t="s">
        <v>42</v>
      </c>
      <c r="D81" s="49" t="s">
        <v>207</v>
      </c>
      <c r="E81" s="49"/>
      <c r="F81" s="48">
        <f t="shared" si="4"/>
        <v>6384</v>
      </c>
      <c r="G81" s="48">
        <f t="shared" si="4"/>
        <v>6639</v>
      </c>
    </row>
    <row r="82" spans="1:7" ht="31.5" x14ac:dyDescent="0.2">
      <c r="A82" s="58" t="s">
        <v>151</v>
      </c>
      <c r="B82" s="66" t="s">
        <v>37</v>
      </c>
      <c r="C82" s="66" t="s">
        <v>42</v>
      </c>
      <c r="D82" s="49" t="s">
        <v>207</v>
      </c>
      <c r="E82" s="49">
        <v>200</v>
      </c>
      <c r="F82" s="48">
        <f t="shared" si="4"/>
        <v>6384</v>
      </c>
      <c r="G82" s="48">
        <f t="shared" si="4"/>
        <v>6639</v>
      </c>
    </row>
    <row r="83" spans="1:7" ht="31.5" x14ac:dyDescent="0.2">
      <c r="A83" s="58" t="s">
        <v>152</v>
      </c>
      <c r="B83" s="66" t="s">
        <v>37</v>
      </c>
      <c r="C83" s="66" t="s">
        <v>42</v>
      </c>
      <c r="D83" s="49" t="s">
        <v>207</v>
      </c>
      <c r="E83" s="49">
        <v>240</v>
      </c>
      <c r="F83" s="48">
        <v>6384</v>
      </c>
      <c r="G83" s="48">
        <v>6639</v>
      </c>
    </row>
    <row r="84" spans="1:7" s="12" customFormat="1" ht="31.5" x14ac:dyDescent="0.25">
      <c r="A84" s="58" t="s">
        <v>208</v>
      </c>
      <c r="B84" s="66" t="s">
        <v>37</v>
      </c>
      <c r="C84" s="66" t="s">
        <v>42</v>
      </c>
      <c r="D84" s="49" t="s">
        <v>209</v>
      </c>
      <c r="E84" s="49"/>
      <c r="F84" s="48">
        <f t="shared" ref="F84:G86" si="5">F85</f>
        <v>390</v>
      </c>
      <c r="G84" s="48">
        <f t="shared" si="5"/>
        <v>0</v>
      </c>
    </row>
    <row r="85" spans="1:7" ht="15.75" x14ac:dyDescent="0.2">
      <c r="A85" s="58" t="s">
        <v>206</v>
      </c>
      <c r="B85" s="66" t="s">
        <v>37</v>
      </c>
      <c r="C85" s="66" t="s">
        <v>42</v>
      </c>
      <c r="D85" s="49" t="s">
        <v>210</v>
      </c>
      <c r="E85" s="49"/>
      <c r="F85" s="52">
        <f t="shared" si="5"/>
        <v>390</v>
      </c>
      <c r="G85" s="52">
        <f t="shared" si="5"/>
        <v>0</v>
      </c>
    </row>
    <row r="86" spans="1:7" ht="31.5" x14ac:dyDescent="0.2">
      <c r="A86" s="49" t="s">
        <v>151</v>
      </c>
      <c r="B86" s="66" t="s">
        <v>37</v>
      </c>
      <c r="C86" s="66" t="s">
        <v>42</v>
      </c>
      <c r="D86" s="49" t="s">
        <v>210</v>
      </c>
      <c r="E86" s="49">
        <v>200</v>
      </c>
      <c r="F86" s="52">
        <f t="shared" si="5"/>
        <v>390</v>
      </c>
      <c r="G86" s="52">
        <f t="shared" si="5"/>
        <v>0</v>
      </c>
    </row>
    <row r="87" spans="1:7" ht="31.5" x14ac:dyDescent="0.2">
      <c r="A87" s="49" t="s">
        <v>152</v>
      </c>
      <c r="B87" s="66" t="s">
        <v>37</v>
      </c>
      <c r="C87" s="66" t="s">
        <v>42</v>
      </c>
      <c r="D87" s="49" t="s">
        <v>210</v>
      </c>
      <c r="E87" s="49">
        <v>240</v>
      </c>
      <c r="F87" s="52">
        <v>390</v>
      </c>
      <c r="G87" s="52"/>
    </row>
    <row r="88" spans="1:7" ht="15.75" x14ac:dyDescent="0.2">
      <c r="A88" s="43" t="s">
        <v>18</v>
      </c>
      <c r="B88" s="44" t="s">
        <v>38</v>
      </c>
      <c r="C88" s="44" t="s">
        <v>32</v>
      </c>
      <c r="D88" s="44"/>
      <c r="E88" s="44"/>
      <c r="F88" s="45">
        <f>F89+F94</f>
        <v>22837</v>
      </c>
      <c r="G88" s="45">
        <f>G89+G94</f>
        <v>22859</v>
      </c>
    </row>
    <row r="89" spans="1:7" ht="15.75" x14ac:dyDescent="0.2">
      <c r="A89" s="46" t="s">
        <v>19</v>
      </c>
      <c r="B89" s="67" t="s">
        <v>38</v>
      </c>
      <c r="C89" s="67" t="s">
        <v>31</v>
      </c>
      <c r="D89" s="47"/>
      <c r="E89" s="47"/>
      <c r="F89" s="48">
        <f t="shared" ref="F89:G92" si="6">F90</f>
        <v>573</v>
      </c>
      <c r="G89" s="48">
        <f t="shared" si="6"/>
        <v>595</v>
      </c>
    </row>
    <row r="90" spans="1:7" ht="63" x14ac:dyDescent="0.2">
      <c r="A90" s="49" t="s">
        <v>271</v>
      </c>
      <c r="B90" s="50" t="s">
        <v>38</v>
      </c>
      <c r="C90" s="50" t="s">
        <v>31</v>
      </c>
      <c r="D90" s="49" t="s">
        <v>167</v>
      </c>
      <c r="E90" s="47"/>
      <c r="F90" s="48">
        <f t="shared" si="6"/>
        <v>573</v>
      </c>
      <c r="G90" s="48">
        <f t="shared" si="6"/>
        <v>595</v>
      </c>
    </row>
    <row r="91" spans="1:7" ht="63" x14ac:dyDescent="0.2">
      <c r="A91" s="49" t="s">
        <v>211</v>
      </c>
      <c r="B91" s="50" t="s">
        <v>38</v>
      </c>
      <c r="C91" s="50" t="s">
        <v>31</v>
      </c>
      <c r="D91" s="49" t="s">
        <v>212</v>
      </c>
      <c r="E91" s="67"/>
      <c r="F91" s="52">
        <f t="shared" si="6"/>
        <v>573</v>
      </c>
      <c r="G91" s="52">
        <f t="shared" si="6"/>
        <v>595</v>
      </c>
    </row>
    <row r="92" spans="1:7" ht="31.5" x14ac:dyDescent="0.2">
      <c r="A92" s="49" t="s">
        <v>151</v>
      </c>
      <c r="B92" s="50" t="s">
        <v>38</v>
      </c>
      <c r="C92" s="50" t="s">
        <v>31</v>
      </c>
      <c r="D92" s="49" t="s">
        <v>213</v>
      </c>
      <c r="E92" s="49">
        <v>200</v>
      </c>
      <c r="F92" s="52">
        <f t="shared" si="6"/>
        <v>573</v>
      </c>
      <c r="G92" s="52">
        <f t="shared" si="6"/>
        <v>595</v>
      </c>
    </row>
    <row r="93" spans="1:7" ht="31.5" x14ac:dyDescent="0.2">
      <c r="A93" s="49" t="s">
        <v>152</v>
      </c>
      <c r="B93" s="50" t="s">
        <v>38</v>
      </c>
      <c r="C93" s="50" t="s">
        <v>31</v>
      </c>
      <c r="D93" s="49" t="s">
        <v>213</v>
      </c>
      <c r="E93" s="49">
        <v>240</v>
      </c>
      <c r="F93" s="52">
        <v>573</v>
      </c>
      <c r="G93" s="52">
        <v>595</v>
      </c>
    </row>
    <row r="94" spans="1:7" ht="15.75" x14ac:dyDescent="0.2">
      <c r="A94" s="46" t="s">
        <v>20</v>
      </c>
      <c r="B94" s="47" t="s">
        <v>38</v>
      </c>
      <c r="C94" s="47" t="s">
        <v>36</v>
      </c>
      <c r="D94" s="47"/>
      <c r="E94" s="47"/>
      <c r="F94" s="48">
        <f>F95</f>
        <v>22264</v>
      </c>
      <c r="G94" s="48">
        <f>G95</f>
        <v>22264</v>
      </c>
    </row>
    <row r="95" spans="1:7" ht="47.25" x14ac:dyDescent="0.2">
      <c r="A95" s="49" t="s">
        <v>272</v>
      </c>
      <c r="B95" s="66" t="s">
        <v>38</v>
      </c>
      <c r="C95" s="66" t="s">
        <v>36</v>
      </c>
      <c r="D95" s="49" t="s">
        <v>215</v>
      </c>
      <c r="E95" s="49"/>
      <c r="F95" s="48">
        <f>F96</f>
        <v>22264</v>
      </c>
      <c r="G95" s="48">
        <f>G96</f>
        <v>22264</v>
      </c>
    </row>
    <row r="96" spans="1:7" ht="31.5" x14ac:dyDescent="0.2">
      <c r="A96" s="49" t="s">
        <v>216</v>
      </c>
      <c r="B96" s="66" t="s">
        <v>38</v>
      </c>
      <c r="C96" s="66" t="s">
        <v>36</v>
      </c>
      <c r="D96" s="68" t="s">
        <v>217</v>
      </c>
      <c r="E96" s="49"/>
      <c r="F96" s="48">
        <f>F97+F100</f>
        <v>22264</v>
      </c>
      <c r="G96" s="48">
        <f>G97+G100</f>
        <v>22264</v>
      </c>
    </row>
    <row r="97" spans="1:7" ht="15.75" x14ac:dyDescent="0.25">
      <c r="A97" s="73" t="s">
        <v>218</v>
      </c>
      <c r="B97" s="66" t="s">
        <v>38</v>
      </c>
      <c r="C97" s="66" t="s">
        <v>36</v>
      </c>
      <c r="D97" s="68" t="s">
        <v>219</v>
      </c>
      <c r="E97" s="49"/>
      <c r="F97" s="48">
        <f>F98</f>
        <v>20762</v>
      </c>
      <c r="G97" s="48">
        <f>G98</f>
        <v>20762</v>
      </c>
    </row>
    <row r="98" spans="1:7" ht="31.5" x14ac:dyDescent="0.2">
      <c r="A98" s="49" t="s">
        <v>151</v>
      </c>
      <c r="B98" s="66" t="s">
        <v>38</v>
      </c>
      <c r="C98" s="66" t="s">
        <v>36</v>
      </c>
      <c r="D98" s="68" t="s">
        <v>219</v>
      </c>
      <c r="E98" s="49">
        <v>200</v>
      </c>
      <c r="F98" s="48">
        <f>F99</f>
        <v>20762</v>
      </c>
      <c r="G98" s="48">
        <f>G99</f>
        <v>20762</v>
      </c>
    </row>
    <row r="99" spans="1:7" ht="31.5" x14ac:dyDescent="0.2">
      <c r="A99" s="49" t="s">
        <v>152</v>
      </c>
      <c r="B99" s="66" t="s">
        <v>38</v>
      </c>
      <c r="C99" s="66" t="s">
        <v>36</v>
      </c>
      <c r="D99" s="68" t="s">
        <v>219</v>
      </c>
      <c r="E99" s="49">
        <v>240</v>
      </c>
      <c r="F99" s="48">
        <v>20762</v>
      </c>
      <c r="G99" s="48">
        <v>20762</v>
      </c>
    </row>
    <row r="100" spans="1:7" ht="31.5" x14ac:dyDescent="0.2">
      <c r="A100" s="109" t="s">
        <v>220</v>
      </c>
      <c r="B100" s="66" t="s">
        <v>38</v>
      </c>
      <c r="C100" s="66" t="s">
        <v>36</v>
      </c>
      <c r="D100" s="49" t="s">
        <v>221</v>
      </c>
      <c r="E100" s="49"/>
      <c r="F100" s="48">
        <f>F101</f>
        <v>1502</v>
      </c>
      <c r="G100" s="48">
        <f>G101</f>
        <v>1502</v>
      </c>
    </row>
    <row r="101" spans="1:7" ht="31.5" x14ac:dyDescent="0.2">
      <c r="A101" s="49" t="s">
        <v>151</v>
      </c>
      <c r="B101" s="66" t="s">
        <v>38</v>
      </c>
      <c r="C101" s="66" t="s">
        <v>36</v>
      </c>
      <c r="D101" s="49" t="s">
        <v>221</v>
      </c>
      <c r="E101" s="49">
        <v>200</v>
      </c>
      <c r="F101" s="48">
        <f>F102</f>
        <v>1502</v>
      </c>
      <c r="G101" s="48">
        <f>G102</f>
        <v>1502</v>
      </c>
    </row>
    <row r="102" spans="1:7" ht="31.5" x14ac:dyDescent="0.2">
      <c r="A102" s="49" t="s">
        <v>152</v>
      </c>
      <c r="B102" s="66" t="s">
        <v>38</v>
      </c>
      <c r="C102" s="66" t="s">
        <v>36</v>
      </c>
      <c r="D102" s="49" t="s">
        <v>221</v>
      </c>
      <c r="E102" s="49">
        <v>240</v>
      </c>
      <c r="F102" s="48">
        <v>1502</v>
      </c>
      <c r="G102" s="48">
        <v>1502</v>
      </c>
    </row>
    <row r="103" spans="1:7" ht="15.75" x14ac:dyDescent="0.2">
      <c r="A103" s="43" t="s">
        <v>21</v>
      </c>
      <c r="B103" s="44" t="s">
        <v>39</v>
      </c>
      <c r="C103" s="44" t="s">
        <v>32</v>
      </c>
      <c r="D103" s="44"/>
      <c r="E103" s="44"/>
      <c r="F103" s="45">
        <f t="shared" ref="F103:G108" si="7">F104</f>
        <v>165</v>
      </c>
      <c r="G103" s="45">
        <f t="shared" si="7"/>
        <v>165</v>
      </c>
    </row>
    <row r="104" spans="1:7" ht="15.75" x14ac:dyDescent="0.2">
      <c r="A104" s="46" t="s">
        <v>22</v>
      </c>
      <c r="B104" s="47" t="s">
        <v>39</v>
      </c>
      <c r="C104" s="47" t="s">
        <v>39</v>
      </c>
      <c r="D104" s="47"/>
      <c r="E104" s="47"/>
      <c r="F104" s="48">
        <f t="shared" si="7"/>
        <v>165</v>
      </c>
      <c r="G104" s="48">
        <f t="shared" si="7"/>
        <v>165</v>
      </c>
    </row>
    <row r="105" spans="1:7" ht="47.25" x14ac:dyDescent="0.2">
      <c r="A105" s="49" t="s">
        <v>273</v>
      </c>
      <c r="B105" s="66" t="s">
        <v>39</v>
      </c>
      <c r="C105" s="66" t="s">
        <v>39</v>
      </c>
      <c r="D105" s="49" t="s">
        <v>223</v>
      </c>
      <c r="E105" s="49"/>
      <c r="F105" s="48">
        <f t="shared" si="7"/>
        <v>165</v>
      </c>
      <c r="G105" s="48">
        <f t="shared" si="7"/>
        <v>165</v>
      </c>
    </row>
    <row r="106" spans="1:7" ht="47.25" x14ac:dyDescent="0.2">
      <c r="A106" s="49" t="s">
        <v>224</v>
      </c>
      <c r="B106" s="66" t="s">
        <v>39</v>
      </c>
      <c r="C106" s="66" t="s">
        <v>39</v>
      </c>
      <c r="D106" s="49" t="s">
        <v>225</v>
      </c>
      <c r="E106" s="49"/>
      <c r="F106" s="48">
        <f t="shared" si="7"/>
        <v>165</v>
      </c>
      <c r="G106" s="48">
        <f t="shared" si="7"/>
        <v>165</v>
      </c>
    </row>
    <row r="107" spans="1:7" ht="47.25" x14ac:dyDescent="0.2">
      <c r="A107" s="49" t="s">
        <v>161</v>
      </c>
      <c r="B107" s="66" t="s">
        <v>39</v>
      </c>
      <c r="C107" s="66" t="s">
        <v>39</v>
      </c>
      <c r="D107" s="49" t="s">
        <v>226</v>
      </c>
      <c r="E107" s="49"/>
      <c r="F107" s="52">
        <f t="shared" si="7"/>
        <v>165</v>
      </c>
      <c r="G107" s="52">
        <f t="shared" si="7"/>
        <v>165</v>
      </c>
    </row>
    <row r="108" spans="1:7" ht="15.75" x14ac:dyDescent="0.2">
      <c r="A108" s="49" t="s">
        <v>163</v>
      </c>
      <c r="B108" s="66" t="s">
        <v>39</v>
      </c>
      <c r="C108" s="66" t="s">
        <v>39</v>
      </c>
      <c r="D108" s="49" t="s">
        <v>226</v>
      </c>
      <c r="E108" s="49">
        <v>500</v>
      </c>
      <c r="F108" s="52">
        <f t="shared" si="7"/>
        <v>165</v>
      </c>
      <c r="G108" s="52">
        <f t="shared" si="7"/>
        <v>165</v>
      </c>
    </row>
    <row r="109" spans="1:7" ht="15.75" x14ac:dyDescent="0.2">
      <c r="A109" s="49" t="s">
        <v>88</v>
      </c>
      <c r="B109" s="66" t="s">
        <v>39</v>
      </c>
      <c r="C109" s="66" t="s">
        <v>39</v>
      </c>
      <c r="D109" s="49" t="s">
        <v>226</v>
      </c>
      <c r="E109" s="49">
        <v>540</v>
      </c>
      <c r="F109" s="52">
        <v>165</v>
      </c>
      <c r="G109" s="52">
        <v>165</v>
      </c>
    </row>
    <row r="110" spans="1:7" ht="15.75" x14ac:dyDescent="0.2">
      <c r="A110" s="43" t="s">
        <v>23</v>
      </c>
      <c r="B110" s="44" t="s">
        <v>40</v>
      </c>
      <c r="C110" s="44" t="s">
        <v>32</v>
      </c>
      <c r="D110" s="44"/>
      <c r="E110" s="44"/>
      <c r="F110" s="45">
        <f t="shared" ref="F110:G114" si="8">F111</f>
        <v>2362</v>
      </c>
      <c r="G110" s="45">
        <f t="shared" si="8"/>
        <v>2362</v>
      </c>
    </row>
    <row r="111" spans="1:7" ht="15.75" x14ac:dyDescent="0.2">
      <c r="A111" s="46" t="s">
        <v>24</v>
      </c>
      <c r="B111" s="47" t="s">
        <v>40</v>
      </c>
      <c r="C111" s="47" t="s">
        <v>31</v>
      </c>
      <c r="D111" s="47"/>
      <c r="E111" s="47"/>
      <c r="F111" s="48">
        <f>F112</f>
        <v>2362</v>
      </c>
      <c r="G111" s="48">
        <f>G112</f>
        <v>2362</v>
      </c>
    </row>
    <row r="112" spans="1:7" ht="15.75" x14ac:dyDescent="0.2">
      <c r="A112" s="49" t="s">
        <v>153</v>
      </c>
      <c r="B112" s="70" t="s">
        <v>40</v>
      </c>
      <c r="C112" s="70" t="s">
        <v>31</v>
      </c>
      <c r="D112" s="65" t="s">
        <v>160</v>
      </c>
      <c r="E112" s="49"/>
      <c r="F112" s="48">
        <f t="shared" si="8"/>
        <v>2362</v>
      </c>
      <c r="G112" s="48">
        <f t="shared" si="8"/>
        <v>2362</v>
      </c>
    </row>
    <row r="113" spans="1:7" ht="47.25" x14ac:dyDescent="0.2">
      <c r="A113" s="49" t="s">
        <v>161</v>
      </c>
      <c r="B113" s="66" t="s">
        <v>40</v>
      </c>
      <c r="C113" s="66" t="s">
        <v>31</v>
      </c>
      <c r="D113" s="49" t="s">
        <v>162</v>
      </c>
      <c r="E113" s="49"/>
      <c r="F113" s="48">
        <f t="shared" si="8"/>
        <v>2362</v>
      </c>
      <c r="G113" s="48">
        <f t="shared" si="8"/>
        <v>2362</v>
      </c>
    </row>
    <row r="114" spans="1:7" ht="15.75" x14ac:dyDescent="0.2">
      <c r="A114" s="49" t="s">
        <v>163</v>
      </c>
      <c r="B114" s="66" t="s">
        <v>40</v>
      </c>
      <c r="C114" s="66" t="s">
        <v>31</v>
      </c>
      <c r="D114" s="49" t="s">
        <v>162</v>
      </c>
      <c r="E114" s="49">
        <v>500</v>
      </c>
      <c r="F114" s="52">
        <f t="shared" si="8"/>
        <v>2362</v>
      </c>
      <c r="G114" s="52">
        <f t="shared" si="8"/>
        <v>2362</v>
      </c>
    </row>
    <row r="115" spans="1:7" ht="15.75" x14ac:dyDescent="0.2">
      <c r="A115" s="49" t="s">
        <v>88</v>
      </c>
      <c r="B115" s="66" t="s">
        <v>40</v>
      </c>
      <c r="C115" s="66" t="s">
        <v>31</v>
      </c>
      <c r="D115" s="49" t="s">
        <v>162</v>
      </c>
      <c r="E115" s="49">
        <v>540</v>
      </c>
      <c r="F115" s="52">
        <v>2362</v>
      </c>
      <c r="G115" s="52">
        <v>2362</v>
      </c>
    </row>
    <row r="116" spans="1:7" ht="15.75" x14ac:dyDescent="0.2">
      <c r="A116" s="43" t="s">
        <v>25</v>
      </c>
      <c r="B116" s="44">
        <v>10</v>
      </c>
      <c r="C116" s="44" t="s">
        <v>32</v>
      </c>
      <c r="D116" s="44"/>
      <c r="E116" s="44"/>
      <c r="F116" s="45">
        <f t="shared" ref="F116:G120" si="9">F117</f>
        <v>323</v>
      </c>
      <c r="G116" s="45">
        <f t="shared" si="9"/>
        <v>323</v>
      </c>
    </row>
    <row r="117" spans="1:7" ht="15.75" x14ac:dyDescent="0.2">
      <c r="A117" s="46" t="s">
        <v>26</v>
      </c>
      <c r="B117" s="47">
        <v>10</v>
      </c>
      <c r="C117" s="47" t="s">
        <v>31</v>
      </c>
      <c r="D117" s="47"/>
      <c r="E117" s="47"/>
      <c r="F117" s="48">
        <f t="shared" si="9"/>
        <v>323</v>
      </c>
      <c r="G117" s="48">
        <f t="shared" si="9"/>
        <v>323</v>
      </c>
    </row>
    <row r="118" spans="1:7" ht="47.25" x14ac:dyDescent="0.2">
      <c r="A118" s="49" t="s">
        <v>267</v>
      </c>
      <c r="B118" s="66">
        <v>10</v>
      </c>
      <c r="C118" s="66" t="s">
        <v>31</v>
      </c>
      <c r="D118" s="49" t="s">
        <v>143</v>
      </c>
      <c r="E118" s="49"/>
      <c r="F118" s="48">
        <f t="shared" si="9"/>
        <v>323</v>
      </c>
      <c r="G118" s="48">
        <f t="shared" si="9"/>
        <v>323</v>
      </c>
    </row>
    <row r="119" spans="1:7" ht="47.25" x14ac:dyDescent="0.2">
      <c r="A119" s="49" t="s">
        <v>227</v>
      </c>
      <c r="B119" s="66">
        <v>10</v>
      </c>
      <c r="C119" s="66" t="s">
        <v>31</v>
      </c>
      <c r="D119" s="49" t="s">
        <v>228</v>
      </c>
      <c r="E119" s="49"/>
      <c r="F119" s="48">
        <f t="shared" si="9"/>
        <v>323</v>
      </c>
      <c r="G119" s="48">
        <f t="shared" si="9"/>
        <v>323</v>
      </c>
    </row>
    <row r="120" spans="1:7" ht="15.75" x14ac:dyDescent="0.2">
      <c r="A120" s="49" t="s">
        <v>229</v>
      </c>
      <c r="B120" s="66">
        <v>10</v>
      </c>
      <c r="C120" s="66" t="s">
        <v>31</v>
      </c>
      <c r="D120" s="49" t="s">
        <v>228</v>
      </c>
      <c r="E120" s="49">
        <v>300</v>
      </c>
      <c r="F120" s="48">
        <f t="shared" si="9"/>
        <v>323</v>
      </c>
      <c r="G120" s="48">
        <f t="shared" si="9"/>
        <v>323</v>
      </c>
    </row>
    <row r="121" spans="1:7" ht="15.75" x14ac:dyDescent="0.2">
      <c r="A121" s="69" t="s">
        <v>230</v>
      </c>
      <c r="B121" s="66">
        <v>10</v>
      </c>
      <c r="C121" s="66" t="s">
        <v>31</v>
      </c>
      <c r="D121" s="49" t="s">
        <v>228</v>
      </c>
      <c r="E121" s="49">
        <v>310</v>
      </c>
      <c r="F121" s="52">
        <v>323</v>
      </c>
      <c r="G121" s="52">
        <v>323</v>
      </c>
    </row>
    <row r="122" spans="1:7" ht="15.75" x14ac:dyDescent="0.2">
      <c r="A122" s="43" t="s">
        <v>28</v>
      </c>
      <c r="B122" s="44">
        <v>11</v>
      </c>
      <c r="C122" s="44" t="s">
        <v>32</v>
      </c>
      <c r="D122" s="44"/>
      <c r="E122" s="44"/>
      <c r="F122" s="45">
        <f>F123</f>
        <v>3029</v>
      </c>
      <c r="G122" s="45">
        <f>G123</f>
        <v>3029</v>
      </c>
    </row>
    <row r="123" spans="1:7" ht="15.75" x14ac:dyDescent="0.2">
      <c r="A123" s="46" t="s">
        <v>29</v>
      </c>
      <c r="B123" s="47">
        <v>11</v>
      </c>
      <c r="C123" s="47" t="s">
        <v>35</v>
      </c>
      <c r="D123" s="47"/>
      <c r="E123" s="47"/>
      <c r="F123" s="48">
        <f>F125</f>
        <v>3029</v>
      </c>
      <c r="G123" s="48">
        <f>G125</f>
        <v>3029</v>
      </c>
    </row>
    <row r="124" spans="1:7" ht="15.75" x14ac:dyDescent="0.2">
      <c r="A124" s="49" t="s">
        <v>153</v>
      </c>
      <c r="B124" s="66">
        <v>11</v>
      </c>
      <c r="C124" s="66" t="s">
        <v>35</v>
      </c>
      <c r="D124" s="49" t="s">
        <v>160</v>
      </c>
      <c r="E124" s="135"/>
      <c r="F124" s="48">
        <f t="shared" ref="F124:G126" si="10">F125</f>
        <v>3029</v>
      </c>
      <c r="G124" s="48">
        <f t="shared" si="10"/>
        <v>3029</v>
      </c>
    </row>
    <row r="125" spans="1:7" ht="47.25" x14ac:dyDescent="0.2">
      <c r="A125" s="49" t="s">
        <v>161</v>
      </c>
      <c r="B125" s="66">
        <v>11</v>
      </c>
      <c r="C125" s="66" t="s">
        <v>35</v>
      </c>
      <c r="D125" s="49" t="s">
        <v>162</v>
      </c>
      <c r="E125" s="49"/>
      <c r="F125" s="48">
        <f t="shared" si="10"/>
        <v>3029</v>
      </c>
      <c r="G125" s="48">
        <f t="shared" si="10"/>
        <v>3029</v>
      </c>
    </row>
    <row r="126" spans="1:7" ht="15.75" x14ac:dyDescent="0.2">
      <c r="A126" s="49" t="s">
        <v>163</v>
      </c>
      <c r="B126" s="66">
        <v>11</v>
      </c>
      <c r="C126" s="66" t="s">
        <v>35</v>
      </c>
      <c r="D126" s="68" t="s">
        <v>162</v>
      </c>
      <c r="E126" s="49">
        <v>500</v>
      </c>
      <c r="F126" s="48">
        <f t="shared" si="10"/>
        <v>3029</v>
      </c>
      <c r="G126" s="48">
        <f t="shared" si="10"/>
        <v>3029</v>
      </c>
    </row>
    <row r="127" spans="1:7" ht="15.75" x14ac:dyDescent="0.2">
      <c r="A127" s="49" t="s">
        <v>88</v>
      </c>
      <c r="B127" s="136">
        <v>11</v>
      </c>
      <c r="C127" s="136" t="s">
        <v>35</v>
      </c>
      <c r="D127" s="142" t="s">
        <v>162</v>
      </c>
      <c r="E127" s="114">
        <v>540</v>
      </c>
      <c r="F127" s="137">
        <v>3029</v>
      </c>
      <c r="G127" s="137">
        <v>3029</v>
      </c>
    </row>
    <row r="128" spans="1:7" ht="15.75" x14ac:dyDescent="0.2">
      <c r="A128" s="104" t="s">
        <v>142</v>
      </c>
      <c r="B128" s="139" t="s">
        <v>54</v>
      </c>
      <c r="C128" s="170" t="s">
        <v>32</v>
      </c>
      <c r="D128" s="143"/>
      <c r="E128" s="140"/>
      <c r="F128" s="141">
        <f t="shared" ref="F128:G130" si="11">F129</f>
        <v>1617</v>
      </c>
      <c r="G128" s="141">
        <f t="shared" si="11"/>
        <v>3380</v>
      </c>
    </row>
    <row r="129" spans="1:7" ht="15.75" x14ac:dyDescent="0.2">
      <c r="A129" s="107" t="s">
        <v>142</v>
      </c>
      <c r="B129" s="108">
        <v>99</v>
      </c>
      <c r="C129" s="108">
        <v>99</v>
      </c>
      <c r="D129" s="120" t="s">
        <v>239</v>
      </c>
      <c r="E129" s="108"/>
      <c r="F129" s="48">
        <f t="shared" si="11"/>
        <v>1617</v>
      </c>
      <c r="G129" s="48">
        <f t="shared" si="11"/>
        <v>3380</v>
      </c>
    </row>
    <row r="130" spans="1:7" ht="15.75" x14ac:dyDescent="0.2">
      <c r="A130" s="107" t="s">
        <v>156</v>
      </c>
      <c r="B130" s="108">
        <v>99</v>
      </c>
      <c r="C130" s="108">
        <v>99</v>
      </c>
      <c r="D130" s="120" t="s">
        <v>239</v>
      </c>
      <c r="E130" s="138">
        <v>800</v>
      </c>
      <c r="F130" s="48">
        <f t="shared" si="11"/>
        <v>1617</v>
      </c>
      <c r="G130" s="48">
        <f t="shared" si="11"/>
        <v>3380</v>
      </c>
    </row>
    <row r="131" spans="1:7" ht="15.75" x14ac:dyDescent="0.2">
      <c r="A131" s="107" t="s">
        <v>158</v>
      </c>
      <c r="B131" s="108">
        <v>99</v>
      </c>
      <c r="C131" s="108">
        <v>99</v>
      </c>
      <c r="D131" s="120" t="s">
        <v>239</v>
      </c>
      <c r="E131" s="138">
        <v>870</v>
      </c>
      <c r="F131" s="48">
        <v>1617</v>
      </c>
      <c r="G131" s="48">
        <v>3380</v>
      </c>
    </row>
    <row r="132" spans="1:7" ht="15.75" x14ac:dyDescent="0.2">
      <c r="A132" s="43" t="s">
        <v>30</v>
      </c>
      <c r="B132" s="44"/>
      <c r="C132" s="44"/>
      <c r="D132" s="44"/>
      <c r="E132" s="44"/>
      <c r="F132" s="45">
        <f>F122+F116+F110+F103+F88+F77+F52+F6+F41+F129</f>
        <v>67605.899999999994</v>
      </c>
      <c r="G132" s="45">
        <f>G122+G116+G110+G103+G88+G77+G52+G6+G41+G129</f>
        <v>70188.600000000006</v>
      </c>
    </row>
  </sheetData>
  <autoFilter ref="A5:G132"/>
  <mergeCells count="8">
    <mergeCell ref="B1:G1"/>
    <mergeCell ref="A2:G2"/>
    <mergeCell ref="A4:A5"/>
    <mergeCell ref="B4:B5"/>
    <mergeCell ref="C4:C5"/>
    <mergeCell ref="D4:D5"/>
    <mergeCell ref="E4:E5"/>
    <mergeCell ref="F4:G4"/>
  </mergeCells>
  <pageMargins left="0.23622047244094491" right="0.27559055118110237" top="0.31496062992125984" bottom="0.35433070866141736" header="0.23622047244094491" footer="0.15748031496062992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3"/>
  <sheetViews>
    <sheetView workbookViewId="0">
      <selection activeCell="E9" sqref="E9"/>
    </sheetView>
  </sheetViews>
  <sheetFormatPr defaultRowHeight="15" x14ac:dyDescent="0.2"/>
  <cols>
    <col min="1" max="1" width="7.85546875" style="11" customWidth="1"/>
    <col min="2" max="2" width="60" style="11" customWidth="1"/>
    <col min="3" max="3" width="19.7109375" style="11" customWidth="1"/>
    <col min="4" max="4" width="14.42578125" style="11" customWidth="1"/>
    <col min="5" max="16384" width="9.140625" style="11"/>
  </cols>
  <sheetData>
    <row r="1" spans="1:4" ht="126.75" customHeight="1" x14ac:dyDescent="0.2">
      <c r="C1" s="200" t="s">
        <v>302</v>
      </c>
      <c r="D1" s="200"/>
    </row>
    <row r="2" spans="1:4" ht="49.5" customHeight="1" x14ac:dyDescent="0.2">
      <c r="A2" s="192" t="s">
        <v>277</v>
      </c>
      <c r="B2" s="192"/>
      <c r="C2" s="192"/>
      <c r="D2" s="192"/>
    </row>
    <row r="3" spans="1:4" ht="15" customHeight="1" x14ac:dyDescent="0.2">
      <c r="A3" s="13"/>
      <c r="B3" s="13"/>
      <c r="C3" s="13"/>
      <c r="D3" s="113" t="s">
        <v>0</v>
      </c>
    </row>
    <row r="4" spans="1:4" s="1" customFormat="1" ht="52.5" customHeight="1" x14ac:dyDescent="0.2">
      <c r="A4" s="71" t="s">
        <v>49</v>
      </c>
      <c r="B4" s="71" t="s">
        <v>51</v>
      </c>
      <c r="C4" s="71" t="s">
        <v>50</v>
      </c>
      <c r="D4" s="71" t="s">
        <v>2</v>
      </c>
    </row>
    <row r="5" spans="1:4" ht="15.75" x14ac:dyDescent="0.25">
      <c r="A5" s="71"/>
      <c r="B5" s="131" t="s">
        <v>237</v>
      </c>
      <c r="C5" s="132"/>
      <c r="D5" s="52"/>
    </row>
    <row r="6" spans="1:4" ht="78.75" x14ac:dyDescent="0.2">
      <c r="A6" s="71">
        <v>1</v>
      </c>
      <c r="B6" s="133" t="s">
        <v>278</v>
      </c>
      <c r="C6" s="133" t="s">
        <v>235</v>
      </c>
      <c r="D6" s="52">
        <f>'№ 7'!F7+'№ 7'!F12+'№ 7'!F34+'№ 7'!F145+'№ 7'!F126</f>
        <v>24071</v>
      </c>
    </row>
    <row r="7" spans="1:4" ht="78.75" x14ac:dyDescent="0.2">
      <c r="A7" s="71">
        <v>2</v>
      </c>
      <c r="B7" s="134" t="s">
        <v>279</v>
      </c>
      <c r="C7" s="133" t="s">
        <v>235</v>
      </c>
      <c r="D7" s="52">
        <f>'№ 7'!F41+'№ 7'!F106</f>
        <v>3640</v>
      </c>
    </row>
    <row r="8" spans="1:4" ht="78.75" x14ac:dyDescent="0.2">
      <c r="A8" s="71">
        <v>3</v>
      </c>
      <c r="B8" s="133" t="s">
        <v>280</v>
      </c>
      <c r="C8" s="133" t="s">
        <v>235</v>
      </c>
      <c r="D8" s="52">
        <f>'№ 7'!F59</f>
        <v>2593</v>
      </c>
    </row>
    <row r="9" spans="1:4" ht="78.75" x14ac:dyDescent="0.2">
      <c r="A9" s="71">
        <v>4</v>
      </c>
      <c r="B9" s="133" t="s">
        <v>281</v>
      </c>
      <c r="C9" s="133" t="s">
        <v>235</v>
      </c>
      <c r="D9" s="52">
        <f>'№ 7'!F70+'№ 7'!F88</f>
        <v>3579</v>
      </c>
    </row>
    <row r="10" spans="1:4" ht="78.75" x14ac:dyDescent="0.2">
      <c r="A10" s="71">
        <v>5</v>
      </c>
      <c r="B10" s="133" t="s">
        <v>282</v>
      </c>
      <c r="C10" s="133" t="s">
        <v>235</v>
      </c>
      <c r="D10" s="52">
        <f>'№ 7'!F95</f>
        <v>6513</v>
      </c>
    </row>
    <row r="11" spans="1:4" ht="78.75" x14ac:dyDescent="0.2">
      <c r="A11" s="71">
        <v>6</v>
      </c>
      <c r="B11" s="133" t="s">
        <v>283</v>
      </c>
      <c r="C11" s="133" t="s">
        <v>235</v>
      </c>
      <c r="D11" s="52">
        <f>'№ 7'!F116</f>
        <v>22264</v>
      </c>
    </row>
    <row r="12" spans="1:4" ht="78.75" x14ac:dyDescent="0.2">
      <c r="A12" s="71">
        <v>7</v>
      </c>
      <c r="B12" s="133" t="s">
        <v>284</v>
      </c>
      <c r="C12" s="133" t="s">
        <v>235</v>
      </c>
      <c r="D12" s="52">
        <f>'№ 7'!F131</f>
        <v>165</v>
      </c>
    </row>
    <row r="13" spans="1:4" s="12" customFormat="1" ht="16.5" customHeight="1" x14ac:dyDescent="0.25">
      <c r="A13" s="182" t="s">
        <v>52</v>
      </c>
      <c r="B13" s="182"/>
      <c r="C13" s="182"/>
      <c r="D13" s="45">
        <f>SUM(D6:D12)</f>
        <v>62825</v>
      </c>
    </row>
  </sheetData>
  <mergeCells count="3">
    <mergeCell ref="C1:D1"/>
    <mergeCell ref="A13:C13"/>
    <mergeCell ref="A2:D2"/>
  </mergeCells>
  <pageMargins left="0.44" right="0.33" top="0.51" bottom="0.74803149606299213" header="0.31496062992125984" footer="0.3149606299212598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workbookViewId="0">
      <selection activeCell="C1" sqref="C1:E1"/>
    </sheetView>
  </sheetViews>
  <sheetFormatPr defaultRowHeight="15" x14ac:dyDescent="0.2"/>
  <cols>
    <col min="1" max="1" width="12" style="11" customWidth="1"/>
    <col min="2" max="2" width="56.28515625" style="11" customWidth="1"/>
    <col min="3" max="3" width="19.7109375" style="11" customWidth="1"/>
    <col min="4" max="5" width="11.7109375" style="11" customWidth="1"/>
    <col min="6" max="16384" width="9.140625" style="11"/>
  </cols>
  <sheetData>
    <row r="1" spans="1:5" ht="90" customHeight="1" x14ac:dyDescent="0.2">
      <c r="C1" s="200" t="s">
        <v>303</v>
      </c>
      <c r="D1" s="200"/>
      <c r="E1" s="200"/>
    </row>
    <row r="2" spans="1:5" ht="56.25" customHeight="1" x14ac:dyDescent="0.2">
      <c r="A2" s="187" t="s">
        <v>285</v>
      </c>
      <c r="B2" s="187"/>
      <c r="C2" s="187"/>
      <c r="D2" s="187"/>
      <c r="E2" s="187"/>
    </row>
    <row r="3" spans="1:5" ht="15" customHeight="1" x14ac:dyDescent="0.2">
      <c r="A3" s="123"/>
      <c r="B3" s="123"/>
      <c r="C3" s="123"/>
      <c r="D3" s="113"/>
      <c r="E3" s="113" t="s">
        <v>0</v>
      </c>
    </row>
    <row r="4" spans="1:5" s="1" customFormat="1" ht="18" customHeight="1" x14ac:dyDescent="0.2">
      <c r="A4" s="201" t="s">
        <v>49</v>
      </c>
      <c r="B4" s="201" t="s">
        <v>51</v>
      </c>
      <c r="C4" s="201" t="s">
        <v>50</v>
      </c>
      <c r="D4" s="183" t="s">
        <v>43</v>
      </c>
      <c r="E4" s="183"/>
    </row>
    <row r="5" spans="1:5" s="1" customFormat="1" ht="18" customHeight="1" x14ac:dyDescent="0.2">
      <c r="A5" s="201"/>
      <c r="B5" s="201"/>
      <c r="C5" s="201"/>
      <c r="D5" s="80" t="s">
        <v>45</v>
      </c>
      <c r="E5" s="80" t="s">
        <v>253</v>
      </c>
    </row>
    <row r="6" spans="1:5" ht="78.75" x14ac:dyDescent="0.2">
      <c r="A6" s="71">
        <v>1</v>
      </c>
      <c r="B6" s="133" t="s">
        <v>278</v>
      </c>
      <c r="C6" s="133" t="s">
        <v>235</v>
      </c>
      <c r="D6" s="52">
        <f>'№ 8'!F8+'№ 8'!F13+'№ 8'!F30+'№ 8'!F118</f>
        <v>22025.9</v>
      </c>
      <c r="E6" s="52">
        <f>'№ 8'!G8+'№ 8'!G13+'№ 8'!G30+'№ 8'!G118</f>
        <v>22823.599999999999</v>
      </c>
    </row>
    <row r="7" spans="1:5" ht="78.75" x14ac:dyDescent="0.2">
      <c r="A7" s="71">
        <v>2</v>
      </c>
      <c r="B7" s="134" t="s">
        <v>279</v>
      </c>
      <c r="C7" s="133" t="s">
        <v>235</v>
      </c>
      <c r="D7" s="52">
        <f>'№ 8'!F37+'№ 8'!F90</f>
        <v>3047</v>
      </c>
      <c r="E7" s="52">
        <f>'№ 8'!G37+'№ 8'!G90</f>
        <v>3110</v>
      </c>
    </row>
    <row r="8" spans="1:5" ht="78.75" x14ac:dyDescent="0.2">
      <c r="A8" s="71">
        <v>3</v>
      </c>
      <c r="B8" s="133" t="s">
        <v>280</v>
      </c>
      <c r="C8" s="133" t="s">
        <v>235</v>
      </c>
      <c r="D8" s="52">
        <f>'№ 8'!F43</f>
        <v>2621</v>
      </c>
      <c r="E8" s="52">
        <f>'№ 8'!G43</f>
        <v>2715</v>
      </c>
    </row>
    <row r="9" spans="1:5" ht="78.75" x14ac:dyDescent="0.2">
      <c r="A9" s="71">
        <v>4</v>
      </c>
      <c r="B9" s="133" t="s">
        <v>281</v>
      </c>
      <c r="C9" s="133" t="s">
        <v>235</v>
      </c>
      <c r="D9" s="52">
        <f>'№ 8'!F54+'№ 8'!F72</f>
        <v>3579</v>
      </c>
      <c r="E9" s="52">
        <f>'№ 8'!G54+'№ 8'!G72</f>
        <v>3579</v>
      </c>
    </row>
    <row r="10" spans="1:5" ht="78.75" x14ac:dyDescent="0.2">
      <c r="A10" s="71">
        <v>5</v>
      </c>
      <c r="B10" s="133" t="s">
        <v>282</v>
      </c>
      <c r="C10" s="133" t="s">
        <v>235</v>
      </c>
      <c r="D10" s="52">
        <f>'№ 8'!F79</f>
        <v>6774</v>
      </c>
      <c r="E10" s="52">
        <f>'№ 8'!G79</f>
        <v>6639</v>
      </c>
    </row>
    <row r="11" spans="1:5" ht="78.75" x14ac:dyDescent="0.2">
      <c r="A11" s="71">
        <v>6</v>
      </c>
      <c r="B11" s="133" t="s">
        <v>283</v>
      </c>
      <c r="C11" s="133" t="s">
        <v>235</v>
      </c>
      <c r="D11" s="52">
        <f>'№ 8'!F95</f>
        <v>22264</v>
      </c>
      <c r="E11" s="52">
        <f>'№ 8'!G95</f>
        <v>22264</v>
      </c>
    </row>
    <row r="12" spans="1:5" ht="78.75" x14ac:dyDescent="0.2">
      <c r="A12" s="71">
        <v>7</v>
      </c>
      <c r="B12" s="133" t="s">
        <v>284</v>
      </c>
      <c r="C12" s="133" t="s">
        <v>235</v>
      </c>
      <c r="D12" s="52">
        <f>'№ 8'!F105</f>
        <v>165</v>
      </c>
      <c r="E12" s="52">
        <f>'№ 8'!G105</f>
        <v>165</v>
      </c>
    </row>
    <row r="13" spans="1:5" s="12" customFormat="1" ht="16.5" customHeight="1" x14ac:dyDescent="0.25">
      <c r="A13" s="182" t="s">
        <v>52</v>
      </c>
      <c r="B13" s="182"/>
      <c r="C13" s="182"/>
      <c r="D13" s="45">
        <f>D12+D11+D10+D9+D8+D7+D6</f>
        <v>60475.9</v>
      </c>
      <c r="E13" s="45">
        <f>E12+E11+E10+E9+E8+E7+E6</f>
        <v>61295.6</v>
      </c>
    </row>
  </sheetData>
  <mergeCells count="7">
    <mergeCell ref="C1:E1"/>
    <mergeCell ref="A2:E2"/>
    <mergeCell ref="A13:C13"/>
    <mergeCell ref="C4:C5"/>
    <mergeCell ref="B4:B5"/>
    <mergeCell ref="A4:A5"/>
    <mergeCell ref="D4:E4"/>
  </mergeCells>
  <pageMargins left="0.37" right="0.3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"/>
  <sheetViews>
    <sheetView workbookViewId="0">
      <selection activeCell="E1" sqref="E1:H1"/>
    </sheetView>
  </sheetViews>
  <sheetFormatPr defaultRowHeight="15" x14ac:dyDescent="0.25"/>
  <cols>
    <col min="1" max="1" width="9" style="6" customWidth="1"/>
    <col min="2" max="2" width="12" style="6" customWidth="1"/>
    <col min="3" max="3" width="16.28515625" style="6" customWidth="1"/>
    <col min="4" max="4" width="8.28515625" style="6" customWidth="1"/>
    <col min="5" max="5" width="31.28515625" style="6" customWidth="1"/>
    <col min="6" max="8" width="11.7109375" style="6" customWidth="1"/>
    <col min="9" max="16384" width="9.140625" style="6"/>
  </cols>
  <sheetData>
    <row r="1" spans="1:8" ht="65.25" customHeight="1" x14ac:dyDescent="0.2">
      <c r="E1" s="206" t="s">
        <v>304</v>
      </c>
      <c r="F1" s="206"/>
      <c r="G1" s="206"/>
      <c r="H1" s="206"/>
    </row>
    <row r="2" spans="1:8" ht="79.5" customHeight="1" x14ac:dyDescent="0.25">
      <c r="A2" s="205" t="s">
        <v>286</v>
      </c>
      <c r="B2" s="205"/>
      <c r="C2" s="205"/>
      <c r="D2" s="205"/>
      <c r="E2" s="205"/>
      <c r="F2" s="205"/>
      <c r="G2" s="205"/>
      <c r="H2" s="205"/>
    </row>
    <row r="3" spans="1:8" x14ac:dyDescent="0.25">
      <c r="A3" s="9"/>
      <c r="B3" s="9"/>
      <c r="C3" s="9"/>
      <c r="D3" s="9"/>
      <c r="E3" s="9"/>
      <c r="F3" s="9"/>
      <c r="G3" s="9"/>
      <c r="H3" s="10" t="s">
        <v>0</v>
      </c>
    </row>
    <row r="4" spans="1:8" s="7" customFormat="1" ht="33.75" customHeight="1" x14ac:dyDescent="0.25">
      <c r="A4" s="207" t="s">
        <v>33</v>
      </c>
      <c r="B4" s="207" t="s">
        <v>34</v>
      </c>
      <c r="C4" s="207" t="s">
        <v>46</v>
      </c>
      <c r="D4" s="207" t="s">
        <v>47</v>
      </c>
      <c r="E4" s="207" t="s">
        <v>48</v>
      </c>
      <c r="F4" s="207" t="s">
        <v>44</v>
      </c>
      <c r="G4" s="207" t="s">
        <v>43</v>
      </c>
      <c r="H4" s="207"/>
    </row>
    <row r="5" spans="1:8" s="7" customFormat="1" ht="18" customHeight="1" x14ac:dyDescent="0.25">
      <c r="A5" s="207"/>
      <c r="B5" s="207"/>
      <c r="C5" s="207"/>
      <c r="D5" s="207"/>
      <c r="E5" s="207"/>
      <c r="F5" s="207"/>
      <c r="G5" s="102" t="s">
        <v>45</v>
      </c>
      <c r="H5" s="102" t="s">
        <v>253</v>
      </c>
    </row>
    <row r="6" spans="1:8" ht="89.25" customHeight="1" x14ac:dyDescent="0.25">
      <c r="A6" s="66">
        <v>10</v>
      </c>
      <c r="B6" s="66" t="s">
        <v>31</v>
      </c>
      <c r="C6" s="49" t="s">
        <v>228</v>
      </c>
      <c r="D6" s="49">
        <v>310</v>
      </c>
      <c r="E6" s="49" t="s">
        <v>227</v>
      </c>
      <c r="F6" s="148">
        <f>'№ 5'!D30</f>
        <v>245</v>
      </c>
      <c r="G6" s="148">
        <f>'№ 6'!D27</f>
        <v>323</v>
      </c>
      <c r="H6" s="148">
        <f>'№ 6'!E27</f>
        <v>323</v>
      </c>
    </row>
    <row r="7" spans="1:8" s="8" customFormat="1" ht="15.75" x14ac:dyDescent="0.25">
      <c r="A7" s="202" t="s">
        <v>30</v>
      </c>
      <c r="B7" s="203"/>
      <c r="C7" s="203"/>
      <c r="D7" s="203"/>
      <c r="E7" s="204"/>
      <c r="F7" s="149">
        <f>F6</f>
        <v>245</v>
      </c>
      <c r="G7" s="149">
        <f t="shared" ref="G7:H7" si="0">G6</f>
        <v>323</v>
      </c>
      <c r="H7" s="149">
        <f t="shared" si="0"/>
        <v>323</v>
      </c>
    </row>
  </sheetData>
  <mergeCells count="10">
    <mergeCell ref="A7:E7"/>
    <mergeCell ref="A2:H2"/>
    <mergeCell ref="E1:H1"/>
    <mergeCell ref="A4:A5"/>
    <mergeCell ref="B4:B5"/>
    <mergeCell ref="C4:C5"/>
    <mergeCell ref="D4:D5"/>
    <mergeCell ref="E4:E5"/>
    <mergeCell ref="F4:F5"/>
    <mergeCell ref="G4:H4"/>
  </mergeCells>
  <pageMargins left="0.35" right="0.38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workbookViewId="0">
      <selection activeCell="B1" sqref="B1:C1"/>
    </sheetView>
  </sheetViews>
  <sheetFormatPr defaultRowHeight="15" x14ac:dyDescent="0.2"/>
  <cols>
    <col min="1" max="1" width="51.28515625" style="11" customWidth="1"/>
    <col min="2" max="2" width="17.7109375" style="11" customWidth="1"/>
    <col min="3" max="3" width="39" style="11" customWidth="1"/>
    <col min="4" max="16384" width="9.140625" style="11"/>
  </cols>
  <sheetData>
    <row r="1" spans="1:3" s="38" customFormat="1" ht="60" customHeight="1" x14ac:dyDescent="0.2">
      <c r="B1" s="174" t="s">
        <v>305</v>
      </c>
      <c r="C1" s="174"/>
    </row>
    <row r="2" spans="1:3" ht="62.25" customHeight="1" x14ac:dyDescent="0.2">
      <c r="A2" s="208" t="s">
        <v>287</v>
      </c>
      <c r="B2" s="208"/>
      <c r="C2" s="208"/>
    </row>
    <row r="3" spans="1:3" ht="15.75" x14ac:dyDescent="0.25">
      <c r="A3" s="35"/>
    </row>
    <row r="4" spans="1:3" s="1" customFormat="1" ht="32.25" customHeight="1" x14ac:dyDescent="0.2">
      <c r="A4" s="23" t="s">
        <v>1</v>
      </c>
      <c r="B4" s="23" t="s">
        <v>67</v>
      </c>
      <c r="C4" s="23" t="s">
        <v>68</v>
      </c>
    </row>
    <row r="5" spans="1:3" ht="18.95" customHeight="1" x14ac:dyDescent="0.2">
      <c r="A5" s="3" t="s">
        <v>69</v>
      </c>
      <c r="B5" s="25">
        <v>0</v>
      </c>
      <c r="C5" s="4"/>
    </row>
    <row r="6" spans="1:3" ht="18.95" customHeight="1" x14ac:dyDescent="0.2">
      <c r="A6" s="3" t="s">
        <v>70</v>
      </c>
      <c r="B6" s="37">
        <v>0</v>
      </c>
      <c r="C6" s="36"/>
    </row>
    <row r="7" spans="1:3" ht="18.95" customHeight="1" x14ac:dyDescent="0.2">
      <c r="A7" s="3" t="s">
        <v>71</v>
      </c>
      <c r="B7" s="37">
        <v>0</v>
      </c>
      <c r="C7" s="36"/>
    </row>
  </sheetData>
  <mergeCells count="2">
    <mergeCell ref="A2:C2"/>
    <mergeCell ref="B1:C1"/>
  </mergeCells>
  <pageMargins left="0.44" right="0.32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workbookViewId="0">
      <selection activeCell="C1" sqref="C1:D1"/>
    </sheetView>
  </sheetViews>
  <sheetFormatPr defaultRowHeight="15" x14ac:dyDescent="0.2"/>
  <cols>
    <col min="1" max="1" width="46.85546875" style="11" customWidth="1"/>
    <col min="2" max="3" width="12.7109375" style="11" customWidth="1"/>
    <col min="4" max="4" width="39" style="11" customWidth="1"/>
    <col min="5" max="16384" width="9.140625" style="11"/>
  </cols>
  <sheetData>
    <row r="1" spans="1:4" s="38" customFormat="1" ht="72.75" customHeight="1" x14ac:dyDescent="0.2">
      <c r="C1" s="174" t="s">
        <v>306</v>
      </c>
      <c r="D1" s="174"/>
    </row>
    <row r="2" spans="1:4" ht="62.25" customHeight="1" x14ac:dyDescent="0.2">
      <c r="A2" s="208" t="s">
        <v>288</v>
      </c>
      <c r="B2" s="208"/>
      <c r="C2" s="208"/>
      <c r="D2" s="208"/>
    </row>
    <row r="3" spans="1:4" ht="15.75" x14ac:dyDescent="0.25">
      <c r="A3" s="35"/>
      <c r="B3" s="35"/>
    </row>
    <row r="4" spans="1:4" s="1" customFormat="1" ht="32.25" customHeight="1" x14ac:dyDescent="0.2">
      <c r="A4" s="185" t="s">
        <v>1</v>
      </c>
      <c r="B4" s="175" t="s">
        <v>67</v>
      </c>
      <c r="C4" s="176"/>
      <c r="D4" s="71" t="s">
        <v>68</v>
      </c>
    </row>
    <row r="5" spans="1:4" s="1" customFormat="1" ht="22.5" customHeight="1" x14ac:dyDescent="0.2">
      <c r="A5" s="186"/>
      <c r="B5" s="71" t="s">
        <v>44</v>
      </c>
      <c r="C5" s="71" t="s">
        <v>110</v>
      </c>
      <c r="D5" s="71"/>
    </row>
    <row r="6" spans="1:4" ht="18.95" customHeight="1" x14ac:dyDescent="0.2">
      <c r="A6" s="98" t="s">
        <v>69</v>
      </c>
      <c r="B6" s="92">
        <v>0</v>
      </c>
      <c r="C6" s="92">
        <v>0</v>
      </c>
      <c r="D6" s="71"/>
    </row>
    <row r="7" spans="1:4" ht="18.95" customHeight="1" x14ac:dyDescent="0.25">
      <c r="A7" s="98" t="s">
        <v>70</v>
      </c>
      <c r="B7" s="92">
        <v>0</v>
      </c>
      <c r="C7" s="130">
        <v>0</v>
      </c>
      <c r="D7" s="129"/>
    </row>
    <row r="8" spans="1:4" ht="18.95" customHeight="1" x14ac:dyDescent="0.25">
      <c r="A8" s="98" t="s">
        <v>71</v>
      </c>
      <c r="B8" s="92">
        <v>0</v>
      </c>
      <c r="C8" s="130">
        <v>0</v>
      </c>
      <c r="D8" s="129"/>
    </row>
  </sheetData>
  <mergeCells count="4">
    <mergeCell ref="C1:D1"/>
    <mergeCell ref="A2:D2"/>
    <mergeCell ref="A4:A5"/>
    <mergeCell ref="B4:C4"/>
  </mergeCells>
  <pageMargins left="0.4" right="0.44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7"/>
  <sheetViews>
    <sheetView workbookViewId="0">
      <selection activeCell="L6" sqref="L6"/>
    </sheetView>
  </sheetViews>
  <sheetFormatPr defaultRowHeight="15" x14ac:dyDescent="0.2"/>
  <cols>
    <col min="1" max="1" width="7.28515625" style="11" customWidth="1"/>
    <col min="2" max="2" width="18.7109375" style="11" customWidth="1"/>
    <col min="3" max="3" width="19" style="11" customWidth="1"/>
    <col min="4" max="4" width="13" style="11" customWidth="1"/>
    <col min="5" max="5" width="15.140625" style="11" customWidth="1"/>
    <col min="6" max="6" width="13.42578125" style="11" customWidth="1"/>
    <col min="7" max="7" width="18.28515625" style="11" customWidth="1"/>
    <col min="8" max="8" width="20.7109375" style="11" customWidth="1"/>
    <col min="9" max="16384" width="9.140625" style="11"/>
  </cols>
  <sheetData>
    <row r="1" spans="1:8" s="1" customFormat="1" ht="85.5" customHeight="1" x14ac:dyDescent="0.2">
      <c r="F1" s="210" t="s">
        <v>307</v>
      </c>
      <c r="G1" s="210"/>
      <c r="H1" s="210"/>
    </row>
    <row r="2" spans="1:8" ht="51" customHeight="1" x14ac:dyDescent="0.2">
      <c r="A2" s="208" t="s">
        <v>289</v>
      </c>
      <c r="B2" s="208"/>
      <c r="C2" s="208"/>
      <c r="D2" s="208"/>
      <c r="E2" s="208"/>
      <c r="F2" s="208"/>
      <c r="G2" s="208"/>
      <c r="H2" s="208"/>
    </row>
    <row r="3" spans="1:8" ht="15.75" x14ac:dyDescent="0.25">
      <c r="A3" s="35"/>
    </row>
    <row r="4" spans="1:8" ht="22.5" customHeight="1" x14ac:dyDescent="0.2">
      <c r="A4" s="209" t="s">
        <v>241</v>
      </c>
      <c r="B4" s="209"/>
      <c r="C4" s="209"/>
      <c r="D4" s="209"/>
      <c r="E4" s="209"/>
      <c r="F4" s="209"/>
      <c r="G4" s="209"/>
      <c r="H4" s="209"/>
    </row>
    <row r="5" spans="1:8" ht="15.75" x14ac:dyDescent="0.25">
      <c r="A5" s="150"/>
      <c r="B5" s="151"/>
      <c r="C5" s="151"/>
      <c r="D5" s="151"/>
      <c r="E5" s="151"/>
      <c r="F5" s="151"/>
      <c r="G5" s="151"/>
      <c r="H5" s="151"/>
    </row>
    <row r="6" spans="1:8" s="1" customFormat="1" ht="141.75" customHeight="1" x14ac:dyDescent="0.25">
      <c r="A6" s="201" t="s">
        <v>57</v>
      </c>
      <c r="B6" s="201" t="s">
        <v>58</v>
      </c>
      <c r="C6" s="201" t="s">
        <v>59</v>
      </c>
      <c r="D6" s="201" t="s">
        <v>60</v>
      </c>
      <c r="E6" s="201" t="s">
        <v>61</v>
      </c>
      <c r="F6" s="201" t="s">
        <v>290</v>
      </c>
      <c r="G6" s="201" t="s">
        <v>62</v>
      </c>
      <c r="H6" s="152"/>
    </row>
    <row r="7" spans="1:8" ht="15.75" x14ac:dyDescent="0.25">
      <c r="A7" s="201"/>
      <c r="B7" s="201"/>
      <c r="C7" s="201"/>
      <c r="D7" s="201"/>
      <c r="E7" s="201"/>
      <c r="F7" s="201"/>
      <c r="G7" s="201"/>
      <c r="H7" s="152"/>
    </row>
    <row r="8" spans="1:8" ht="15.75" x14ac:dyDescent="0.25">
      <c r="A8" s="71">
        <v>1</v>
      </c>
      <c r="B8" s="71"/>
      <c r="C8" s="71"/>
      <c r="D8" s="71"/>
      <c r="E8" s="92">
        <v>0</v>
      </c>
      <c r="F8" s="92">
        <v>0</v>
      </c>
      <c r="G8" s="82"/>
      <c r="H8" s="152"/>
    </row>
    <row r="9" spans="1:8" ht="15.75" customHeight="1" x14ac:dyDescent="0.25">
      <c r="A9" s="175" t="s">
        <v>63</v>
      </c>
      <c r="B9" s="176"/>
      <c r="C9" s="71"/>
      <c r="D9" s="71"/>
      <c r="E9" s="92">
        <v>0</v>
      </c>
      <c r="F9" s="92">
        <v>0</v>
      </c>
      <c r="G9" s="71"/>
      <c r="H9" s="152"/>
    </row>
    <row r="10" spans="1:8" ht="15.75" x14ac:dyDescent="0.25">
      <c r="A10" s="110"/>
      <c r="B10" s="151"/>
      <c r="C10" s="151"/>
      <c r="D10" s="151"/>
      <c r="E10" s="151"/>
      <c r="F10" s="151"/>
      <c r="G10" s="151"/>
      <c r="H10" s="151"/>
    </row>
    <row r="11" spans="1:8" ht="35.25" customHeight="1" x14ac:dyDescent="0.2">
      <c r="A11" s="209" t="s">
        <v>240</v>
      </c>
      <c r="B11" s="209"/>
      <c r="C11" s="209"/>
      <c r="D11" s="209"/>
      <c r="E11" s="209"/>
      <c r="F11" s="209"/>
      <c r="G11" s="209"/>
      <c r="H11" s="209"/>
    </row>
    <row r="12" spans="1:8" ht="15.75" x14ac:dyDescent="0.25">
      <c r="A12" s="150"/>
      <c r="B12" s="151"/>
      <c r="C12" s="151"/>
      <c r="D12" s="151"/>
      <c r="E12" s="151"/>
      <c r="F12" s="151"/>
      <c r="G12" s="151"/>
      <c r="H12" s="151"/>
    </row>
    <row r="13" spans="1:8" s="1" customFormat="1" ht="79.5" customHeight="1" x14ac:dyDescent="0.2">
      <c r="A13" s="201" t="s">
        <v>57</v>
      </c>
      <c r="B13" s="201" t="s">
        <v>58</v>
      </c>
      <c r="C13" s="201" t="s">
        <v>64</v>
      </c>
      <c r="D13" s="201" t="s">
        <v>65</v>
      </c>
      <c r="E13" s="201"/>
      <c r="F13" s="201"/>
      <c r="G13" s="201" t="s">
        <v>62</v>
      </c>
      <c r="H13" s="201" t="s">
        <v>66</v>
      </c>
    </row>
    <row r="14" spans="1:8" s="1" customFormat="1" ht="17.25" customHeight="1" x14ac:dyDescent="0.2">
      <c r="A14" s="201"/>
      <c r="B14" s="201"/>
      <c r="C14" s="201"/>
      <c r="D14" s="71" t="s">
        <v>44</v>
      </c>
      <c r="E14" s="71" t="s">
        <v>45</v>
      </c>
      <c r="F14" s="71" t="s">
        <v>253</v>
      </c>
      <c r="G14" s="201"/>
      <c r="H14" s="201"/>
    </row>
    <row r="15" spans="1:8" ht="15.75" x14ac:dyDescent="0.2">
      <c r="A15" s="71">
        <v>1</v>
      </c>
      <c r="B15" s="71"/>
      <c r="C15" s="71"/>
      <c r="D15" s="52">
        <v>0</v>
      </c>
      <c r="E15" s="52">
        <v>0</v>
      </c>
      <c r="F15" s="52">
        <v>0</v>
      </c>
      <c r="G15" s="71"/>
      <c r="H15" s="71"/>
    </row>
    <row r="16" spans="1:8" ht="15.75" customHeight="1" x14ac:dyDescent="0.2">
      <c r="A16" s="201" t="s">
        <v>63</v>
      </c>
      <c r="B16" s="201"/>
      <c r="C16" s="71"/>
      <c r="D16" s="52">
        <v>0</v>
      </c>
      <c r="E16" s="52">
        <v>0</v>
      </c>
      <c r="F16" s="52">
        <v>0</v>
      </c>
      <c r="G16" s="71"/>
      <c r="H16" s="71"/>
    </row>
    <row r="17" spans="1:8" ht="15.75" x14ac:dyDescent="0.25">
      <c r="A17" s="110"/>
      <c r="B17" s="151"/>
      <c r="C17" s="151"/>
      <c r="D17" s="151"/>
      <c r="E17" s="151"/>
      <c r="F17" s="151"/>
      <c r="G17" s="151"/>
      <c r="H17" s="151"/>
    </row>
  </sheetData>
  <mergeCells count="19">
    <mergeCell ref="E6:E7"/>
    <mergeCell ref="F6:F7"/>
    <mergeCell ref="A9:B9"/>
    <mergeCell ref="A16:B16"/>
    <mergeCell ref="A4:H4"/>
    <mergeCell ref="A11:H11"/>
    <mergeCell ref="A2:H2"/>
    <mergeCell ref="F1:H1"/>
    <mergeCell ref="H13:H14"/>
    <mergeCell ref="G6:G7"/>
    <mergeCell ref="A13:A14"/>
    <mergeCell ref="B13:B14"/>
    <mergeCell ref="C13:C14"/>
    <mergeCell ref="D13:F13"/>
    <mergeCell ref="G13:G14"/>
    <mergeCell ref="A6:A7"/>
    <mergeCell ref="B6:B7"/>
    <mergeCell ref="C6:C7"/>
    <mergeCell ref="D6:D7"/>
  </mergeCells>
  <pageMargins left="0.28999999999999998" right="0.2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0"/>
  <sheetViews>
    <sheetView topLeftCell="A10" workbookViewId="0">
      <selection activeCell="C22" sqref="C22:D26"/>
    </sheetView>
  </sheetViews>
  <sheetFormatPr defaultRowHeight="15" x14ac:dyDescent="0.2"/>
  <cols>
    <col min="1" max="1" width="71.7109375" style="11" customWidth="1"/>
    <col min="2" max="2" width="34.85546875" style="11" customWidth="1"/>
    <col min="3" max="4" width="15.7109375" style="11" customWidth="1"/>
    <col min="5" max="16384" width="9.140625" style="11"/>
  </cols>
  <sheetData>
    <row r="1" spans="1:4" ht="60.75" customHeight="1" x14ac:dyDescent="0.2">
      <c r="B1" s="174" t="s">
        <v>292</v>
      </c>
      <c r="C1" s="174"/>
      <c r="D1" s="174"/>
    </row>
    <row r="2" spans="1:4" ht="53.25" customHeight="1" x14ac:dyDescent="0.2">
      <c r="A2" s="173" t="s">
        <v>252</v>
      </c>
      <c r="B2" s="173"/>
      <c r="C2" s="173"/>
    </row>
    <row r="3" spans="1:4" s="1" customFormat="1" ht="14.25" x14ac:dyDescent="0.2">
      <c r="D3" s="1" t="s">
        <v>102</v>
      </c>
    </row>
    <row r="4" spans="1:4" s="39" customFormat="1" ht="15.75" x14ac:dyDescent="0.25">
      <c r="A4" s="177" t="s">
        <v>103</v>
      </c>
      <c r="B4" s="177" t="s">
        <v>72</v>
      </c>
      <c r="C4" s="179" t="s">
        <v>43</v>
      </c>
      <c r="D4" s="180"/>
    </row>
    <row r="5" spans="1:4" s="39" customFormat="1" ht="15.75" x14ac:dyDescent="0.25">
      <c r="A5" s="178"/>
      <c r="B5" s="178"/>
      <c r="C5" s="80" t="s">
        <v>45</v>
      </c>
      <c r="D5" s="80" t="s">
        <v>253</v>
      </c>
    </row>
    <row r="6" spans="1:4" ht="15.75" x14ac:dyDescent="0.2">
      <c r="A6" s="81" t="s">
        <v>111</v>
      </c>
      <c r="B6" s="82" t="s">
        <v>113</v>
      </c>
      <c r="C6" s="87">
        <f>C7+C9+C12+C16+C19+C21</f>
        <v>50055.9</v>
      </c>
      <c r="D6" s="87">
        <f>D7+D9+D12+D16+D19+D21</f>
        <v>52541.599999999999</v>
      </c>
    </row>
    <row r="7" spans="1:4" ht="15.75" x14ac:dyDescent="0.2">
      <c r="A7" s="84" t="s">
        <v>112</v>
      </c>
      <c r="B7" s="85" t="s">
        <v>114</v>
      </c>
      <c r="C7" s="88">
        <f>C8</f>
        <v>21706.9</v>
      </c>
      <c r="D7" s="88">
        <f>D8</f>
        <v>23835.599999999999</v>
      </c>
    </row>
    <row r="8" spans="1:4" ht="15.75" x14ac:dyDescent="0.2">
      <c r="A8" s="74" t="s">
        <v>73</v>
      </c>
      <c r="B8" s="71" t="s">
        <v>115</v>
      </c>
      <c r="C8" s="89">
        <v>21706.9</v>
      </c>
      <c r="D8" s="89">
        <v>23835.599999999999</v>
      </c>
    </row>
    <row r="9" spans="1:4" ht="15.75" x14ac:dyDescent="0.2">
      <c r="A9" s="84" t="s">
        <v>117</v>
      </c>
      <c r="B9" s="85" t="s">
        <v>74</v>
      </c>
      <c r="C9" s="88">
        <f>C10+C11</f>
        <v>23970</v>
      </c>
      <c r="D9" s="88">
        <f>D10+D11</f>
        <v>24274</v>
      </c>
    </row>
    <row r="10" spans="1:4" ht="15.75" x14ac:dyDescent="0.25">
      <c r="A10" s="76" t="s">
        <v>76</v>
      </c>
      <c r="B10" s="71" t="s">
        <v>75</v>
      </c>
      <c r="C10" s="89">
        <v>6068</v>
      </c>
      <c r="D10" s="89">
        <v>6372</v>
      </c>
    </row>
    <row r="11" spans="1:4" ht="15.75" x14ac:dyDescent="0.25">
      <c r="A11" s="76" t="s">
        <v>78</v>
      </c>
      <c r="B11" s="71" t="s">
        <v>77</v>
      </c>
      <c r="C11" s="89">
        <v>17902</v>
      </c>
      <c r="D11" s="89">
        <v>17902</v>
      </c>
    </row>
    <row r="12" spans="1:4" ht="31.5" x14ac:dyDescent="0.2">
      <c r="A12" s="84" t="s">
        <v>119</v>
      </c>
      <c r="B12" s="85" t="s">
        <v>118</v>
      </c>
      <c r="C12" s="88">
        <f>C13+C15+C14</f>
        <v>1965</v>
      </c>
      <c r="D12" s="88">
        <f>D13+D15+D14</f>
        <v>1905</v>
      </c>
    </row>
    <row r="13" spans="1:4" ht="78.75" x14ac:dyDescent="0.2">
      <c r="A13" s="74" t="s">
        <v>79</v>
      </c>
      <c r="B13" s="71" t="s">
        <v>120</v>
      </c>
      <c r="C13" s="89">
        <v>1305</v>
      </c>
      <c r="D13" s="89">
        <v>1332</v>
      </c>
    </row>
    <row r="14" spans="1:4" ht="47.25" x14ac:dyDescent="0.2">
      <c r="A14" s="168" t="s">
        <v>249</v>
      </c>
      <c r="B14" s="169" t="s">
        <v>250</v>
      </c>
      <c r="C14" s="89">
        <v>1</v>
      </c>
      <c r="D14" s="89">
        <v>1</v>
      </c>
    </row>
    <row r="15" spans="1:4" ht="78.75" x14ac:dyDescent="0.2">
      <c r="A15" s="74" t="s">
        <v>81</v>
      </c>
      <c r="B15" s="71" t="s">
        <v>80</v>
      </c>
      <c r="C15" s="89">
        <v>659</v>
      </c>
      <c r="D15" s="89">
        <v>572</v>
      </c>
    </row>
    <row r="16" spans="1:4" ht="31.5" x14ac:dyDescent="0.2">
      <c r="A16" s="74" t="s">
        <v>121</v>
      </c>
      <c r="B16" s="71" t="s">
        <v>82</v>
      </c>
      <c r="C16" s="89">
        <f>C17+C18</f>
        <v>380</v>
      </c>
      <c r="D16" s="89">
        <f>D17+D18</f>
        <v>390</v>
      </c>
    </row>
    <row r="17" spans="1:4" ht="15.75" x14ac:dyDescent="0.2">
      <c r="A17" s="74" t="s">
        <v>84</v>
      </c>
      <c r="B17" s="71" t="s">
        <v>83</v>
      </c>
      <c r="C17" s="89">
        <v>10</v>
      </c>
      <c r="D17" s="89">
        <v>10</v>
      </c>
    </row>
    <row r="18" spans="1:4" ht="15.75" x14ac:dyDescent="0.2">
      <c r="A18" s="74" t="s">
        <v>86</v>
      </c>
      <c r="B18" s="71" t="s">
        <v>85</v>
      </c>
      <c r="C18" s="89">
        <v>370</v>
      </c>
      <c r="D18" s="89">
        <v>380</v>
      </c>
    </row>
    <row r="19" spans="1:4" ht="15.75" x14ac:dyDescent="0.2">
      <c r="A19" s="84" t="s">
        <v>122</v>
      </c>
      <c r="B19" s="85" t="s">
        <v>108</v>
      </c>
      <c r="C19" s="88">
        <f>C20</f>
        <v>2025</v>
      </c>
      <c r="D19" s="88">
        <f>D20</f>
        <v>2128</v>
      </c>
    </row>
    <row r="20" spans="1:4" ht="78.75" x14ac:dyDescent="0.2">
      <c r="A20" s="74" t="s">
        <v>107</v>
      </c>
      <c r="B20" s="71" t="s">
        <v>109</v>
      </c>
      <c r="C20" s="89">
        <v>2025</v>
      </c>
      <c r="D20" s="89">
        <v>2128</v>
      </c>
    </row>
    <row r="21" spans="1:4" ht="15.75" x14ac:dyDescent="0.2">
      <c r="A21" s="84" t="s">
        <v>124</v>
      </c>
      <c r="B21" s="85" t="s">
        <v>123</v>
      </c>
      <c r="C21" s="88">
        <v>9</v>
      </c>
      <c r="D21" s="88">
        <v>9</v>
      </c>
    </row>
    <row r="22" spans="1:4" ht="15.75" x14ac:dyDescent="0.2">
      <c r="A22" s="81" t="s">
        <v>126</v>
      </c>
      <c r="B22" s="82" t="s">
        <v>125</v>
      </c>
      <c r="C22" s="87">
        <f>C23</f>
        <v>17550</v>
      </c>
      <c r="D22" s="87">
        <f>D23</f>
        <v>17647</v>
      </c>
    </row>
    <row r="23" spans="1:4" ht="31.5" x14ac:dyDescent="0.2">
      <c r="A23" s="74" t="s">
        <v>127</v>
      </c>
      <c r="B23" s="71" t="s">
        <v>87</v>
      </c>
      <c r="C23" s="89">
        <f>C24+C25+C26</f>
        <v>17550</v>
      </c>
      <c r="D23" s="89">
        <f>D24+D25+D26</f>
        <v>17647</v>
      </c>
    </row>
    <row r="24" spans="1:4" s="41" customFormat="1" ht="15.75" x14ac:dyDescent="0.2">
      <c r="A24" s="77" t="s">
        <v>129</v>
      </c>
      <c r="B24" s="78" t="s">
        <v>128</v>
      </c>
      <c r="C24" s="90">
        <v>438</v>
      </c>
      <c r="D24" s="90">
        <v>438</v>
      </c>
    </row>
    <row r="25" spans="1:4" s="41" customFormat="1" ht="15.75" x14ac:dyDescent="0.2">
      <c r="A25" s="77" t="s">
        <v>131</v>
      </c>
      <c r="B25" s="78" t="s">
        <v>130</v>
      </c>
      <c r="C25" s="90">
        <v>1941</v>
      </c>
      <c r="D25" s="90">
        <v>2012</v>
      </c>
    </row>
    <row r="26" spans="1:4" ht="15.75" x14ac:dyDescent="0.2">
      <c r="A26" s="74" t="s">
        <v>88</v>
      </c>
      <c r="B26" s="71" t="s">
        <v>132</v>
      </c>
      <c r="C26" s="89">
        <v>15171</v>
      </c>
      <c r="D26" s="89">
        <v>15197</v>
      </c>
    </row>
    <row r="27" spans="1:4" ht="15.75" customHeight="1" x14ac:dyDescent="0.2">
      <c r="A27" s="175" t="s">
        <v>133</v>
      </c>
      <c r="B27" s="176"/>
      <c r="C27" s="89">
        <f>C22+C6</f>
        <v>67605.899999999994</v>
      </c>
      <c r="D27" s="89">
        <f>D22+D6</f>
        <v>70188.600000000006</v>
      </c>
    </row>
    <row r="30" spans="1:4" x14ac:dyDescent="0.2">
      <c r="B30" s="40"/>
    </row>
  </sheetData>
  <mergeCells count="6">
    <mergeCell ref="B1:D1"/>
    <mergeCell ref="A2:C2"/>
    <mergeCell ref="A27:B27"/>
    <mergeCell ref="A4:A5"/>
    <mergeCell ref="B4:B5"/>
    <mergeCell ref="C4:D4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" sqref="C1:E1"/>
    </sheetView>
  </sheetViews>
  <sheetFormatPr defaultRowHeight="15" x14ac:dyDescent="0.2"/>
  <cols>
    <col min="1" max="1" width="5.85546875" style="11" customWidth="1"/>
    <col min="2" max="2" width="69" style="11" customWidth="1"/>
    <col min="3" max="5" width="13.7109375" style="11" customWidth="1"/>
    <col min="6" max="16384" width="9.140625" style="11"/>
  </cols>
  <sheetData>
    <row r="1" spans="1:8" s="1" customFormat="1" ht="90" customHeight="1" x14ac:dyDescent="0.25">
      <c r="A1" s="28"/>
      <c r="C1" s="174" t="s">
        <v>293</v>
      </c>
      <c r="D1" s="174"/>
      <c r="E1" s="174"/>
    </row>
    <row r="2" spans="1:8" ht="113.25" customHeight="1" x14ac:dyDescent="0.3">
      <c r="A2" s="181" t="s">
        <v>254</v>
      </c>
      <c r="B2" s="181"/>
      <c r="C2" s="181"/>
      <c r="D2" s="181"/>
      <c r="E2" s="181"/>
    </row>
    <row r="3" spans="1:8" ht="15" customHeight="1" x14ac:dyDescent="0.2">
      <c r="B3" s="26"/>
      <c r="C3" s="26"/>
      <c r="D3" s="26"/>
      <c r="E3" s="27" t="s">
        <v>0</v>
      </c>
    </row>
    <row r="4" spans="1:8" s="24" customFormat="1" ht="36.75" customHeight="1" x14ac:dyDescent="0.25">
      <c r="A4" s="183" t="s">
        <v>57</v>
      </c>
      <c r="B4" s="183" t="s">
        <v>96</v>
      </c>
      <c r="C4" s="183" t="s">
        <v>44</v>
      </c>
      <c r="D4" s="183" t="s">
        <v>43</v>
      </c>
      <c r="E4" s="183"/>
    </row>
    <row r="5" spans="1:8" s="24" customFormat="1" ht="15.75" x14ac:dyDescent="0.25">
      <c r="A5" s="183"/>
      <c r="B5" s="183"/>
      <c r="C5" s="183"/>
      <c r="D5" s="80" t="s">
        <v>45</v>
      </c>
      <c r="E5" s="80" t="s">
        <v>253</v>
      </c>
    </row>
    <row r="6" spans="1:8" ht="31.5" customHeight="1" x14ac:dyDescent="0.25">
      <c r="A6" s="71">
        <v>1</v>
      </c>
      <c r="B6" s="91" t="s">
        <v>97</v>
      </c>
      <c r="C6" s="92">
        <v>21</v>
      </c>
      <c r="D6" s="92">
        <v>21</v>
      </c>
      <c r="E6" s="92">
        <v>21</v>
      </c>
    </row>
    <row r="7" spans="1:8" ht="60" customHeight="1" x14ac:dyDescent="0.25">
      <c r="A7" s="71">
        <v>2</v>
      </c>
      <c r="B7" s="91" t="s">
        <v>234</v>
      </c>
      <c r="C7" s="92">
        <v>541</v>
      </c>
      <c r="D7" s="92">
        <v>541</v>
      </c>
      <c r="E7" s="92">
        <v>541</v>
      </c>
    </row>
    <row r="8" spans="1:8" ht="33" customHeight="1" x14ac:dyDescent="0.25">
      <c r="A8" s="71">
        <v>3</v>
      </c>
      <c r="B8" s="91" t="s">
        <v>98</v>
      </c>
      <c r="C8" s="92">
        <v>165</v>
      </c>
      <c r="D8" s="92">
        <v>165</v>
      </c>
      <c r="E8" s="92">
        <v>165</v>
      </c>
    </row>
    <row r="9" spans="1:8" ht="34.5" customHeight="1" x14ac:dyDescent="0.25">
      <c r="A9" s="71">
        <v>4</v>
      </c>
      <c r="B9" s="91" t="s">
        <v>99</v>
      </c>
      <c r="C9" s="92">
        <v>2362</v>
      </c>
      <c r="D9" s="92">
        <v>2362</v>
      </c>
      <c r="E9" s="92">
        <v>2362</v>
      </c>
      <c r="H9" s="29"/>
    </row>
    <row r="10" spans="1:8" ht="63" customHeight="1" x14ac:dyDescent="0.25">
      <c r="A10" s="71">
        <v>5</v>
      </c>
      <c r="B10" s="91" t="s">
        <v>100</v>
      </c>
      <c r="C10" s="92">
        <v>3029</v>
      </c>
      <c r="D10" s="92">
        <v>3029</v>
      </c>
      <c r="E10" s="92">
        <v>3029</v>
      </c>
      <c r="H10" s="29"/>
    </row>
    <row r="11" spans="1:8" s="12" customFormat="1" ht="15.75" x14ac:dyDescent="0.25">
      <c r="A11" s="182" t="s">
        <v>101</v>
      </c>
      <c r="B11" s="182"/>
      <c r="C11" s="93">
        <f>C10+C9+C8+C7+C6</f>
        <v>6118</v>
      </c>
      <c r="D11" s="93">
        <f t="shared" ref="D11:E11" si="0">D10+D9+D8+D7+D6</f>
        <v>6118</v>
      </c>
      <c r="E11" s="93">
        <f t="shared" si="0"/>
        <v>6118</v>
      </c>
    </row>
  </sheetData>
  <mergeCells count="7">
    <mergeCell ref="A2:E2"/>
    <mergeCell ref="C1:E1"/>
    <mergeCell ref="A11:B11"/>
    <mergeCell ref="A4:A5"/>
    <mergeCell ref="B4:B5"/>
    <mergeCell ref="C4:C5"/>
    <mergeCell ref="D4:E4"/>
  </mergeCells>
  <pageMargins left="0.52" right="0.3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3"/>
  <sheetViews>
    <sheetView workbookViewId="0">
      <selection activeCell="A2" sqref="A2:C2"/>
    </sheetView>
  </sheetViews>
  <sheetFormatPr defaultRowHeight="15" x14ac:dyDescent="0.2"/>
  <cols>
    <col min="1" max="1" width="59.28515625" style="20" customWidth="1"/>
    <col min="2" max="2" width="37.5703125" style="21" customWidth="1"/>
    <col min="3" max="3" width="13.7109375" style="22" customWidth="1"/>
    <col min="4" max="16384" width="9.140625" style="20"/>
  </cols>
  <sheetData>
    <row r="1" spans="1:5" s="34" customFormat="1" ht="75" customHeight="1" x14ac:dyDescent="0.2">
      <c r="B1" s="184" t="s">
        <v>294</v>
      </c>
      <c r="C1" s="184"/>
    </row>
    <row r="2" spans="1:5" ht="48.75" customHeight="1" x14ac:dyDescent="0.2">
      <c r="A2" s="173" t="s">
        <v>255</v>
      </c>
      <c r="B2" s="173"/>
      <c r="C2" s="173"/>
    </row>
    <row r="3" spans="1:5" x14ac:dyDescent="0.2">
      <c r="A3" s="2"/>
      <c r="B3" s="11"/>
      <c r="C3" s="1" t="s">
        <v>102</v>
      </c>
    </row>
    <row r="4" spans="1:5" s="33" customFormat="1" ht="15.75" x14ac:dyDescent="0.25">
      <c r="A4" s="71" t="s">
        <v>89</v>
      </c>
      <c r="B4" s="71" t="s">
        <v>72</v>
      </c>
      <c r="C4" s="71" t="s">
        <v>2</v>
      </c>
    </row>
    <row r="5" spans="1:5" s="30" customFormat="1" ht="50.25" customHeight="1" x14ac:dyDescent="0.25">
      <c r="A5" s="94" t="s">
        <v>90</v>
      </c>
      <c r="B5" s="82" t="s">
        <v>231</v>
      </c>
      <c r="C5" s="82">
        <f>C6</f>
        <v>2898.5</v>
      </c>
    </row>
    <row r="6" spans="1:5" s="30" customFormat="1" ht="37.5" customHeight="1" x14ac:dyDescent="0.25">
      <c r="A6" s="94" t="s">
        <v>91</v>
      </c>
      <c r="B6" s="82" t="s">
        <v>134</v>
      </c>
      <c r="C6" s="82">
        <f>C7+C9</f>
        <v>2898.5</v>
      </c>
    </row>
    <row r="7" spans="1:5" s="30" customFormat="1" ht="31.5" customHeight="1" x14ac:dyDescent="0.25">
      <c r="A7" s="95" t="s">
        <v>92</v>
      </c>
      <c r="B7" s="82" t="s">
        <v>135</v>
      </c>
      <c r="C7" s="82">
        <f>C8</f>
        <v>-68374.5</v>
      </c>
    </row>
    <row r="8" spans="1:5" s="30" customFormat="1" ht="39" customHeight="1" x14ac:dyDescent="0.25">
      <c r="A8" s="96" t="s">
        <v>93</v>
      </c>
      <c r="B8" s="71" t="s">
        <v>136</v>
      </c>
      <c r="C8" s="71">
        <f>-'№ 1'!C28</f>
        <v>-68374.5</v>
      </c>
      <c r="E8" s="31"/>
    </row>
    <row r="9" spans="1:5" ht="30.75" customHeight="1" x14ac:dyDescent="0.25">
      <c r="A9" s="94" t="s">
        <v>94</v>
      </c>
      <c r="B9" s="82" t="s">
        <v>137</v>
      </c>
      <c r="C9" s="82">
        <f>C10</f>
        <v>71273</v>
      </c>
    </row>
    <row r="10" spans="1:5" ht="36.75" customHeight="1" x14ac:dyDescent="0.25">
      <c r="A10" s="96" t="s">
        <v>95</v>
      </c>
      <c r="B10" s="71" t="s">
        <v>138</v>
      </c>
      <c r="C10" s="71">
        <f>'№ 5'!D34</f>
        <v>71273</v>
      </c>
    </row>
    <row r="13" spans="1:5" x14ac:dyDescent="0.2">
      <c r="B13" s="32"/>
    </row>
  </sheetData>
  <mergeCells count="2">
    <mergeCell ref="A2:C2"/>
    <mergeCell ref="B1:C1"/>
  </mergeCells>
  <pageMargins left="0.49" right="0.37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workbookViewId="0">
      <selection activeCell="B1" sqref="B1:D1"/>
    </sheetView>
  </sheetViews>
  <sheetFormatPr defaultRowHeight="15" x14ac:dyDescent="0.2"/>
  <cols>
    <col min="1" max="1" width="56.42578125" style="20" customWidth="1"/>
    <col min="2" max="2" width="33.42578125" style="21" customWidth="1"/>
    <col min="3" max="3" width="13.7109375" style="21" customWidth="1"/>
    <col min="4" max="4" width="13.7109375" style="22" customWidth="1"/>
    <col min="5" max="16384" width="9.140625" style="20"/>
  </cols>
  <sheetData>
    <row r="1" spans="1:6" s="34" customFormat="1" ht="63.75" customHeight="1" x14ac:dyDescent="0.2">
      <c r="B1" s="184" t="s">
        <v>295</v>
      </c>
      <c r="C1" s="184"/>
      <c r="D1" s="184"/>
    </row>
    <row r="2" spans="1:6" ht="48.75" customHeight="1" x14ac:dyDescent="0.2">
      <c r="A2" s="173" t="s">
        <v>256</v>
      </c>
      <c r="B2" s="173"/>
      <c r="C2" s="173"/>
      <c r="D2" s="173"/>
    </row>
    <row r="3" spans="1:6" x14ac:dyDescent="0.2">
      <c r="A3" s="2"/>
      <c r="B3" s="11"/>
      <c r="C3" s="11"/>
      <c r="D3" s="1" t="s">
        <v>102</v>
      </c>
    </row>
    <row r="4" spans="1:6" s="33" customFormat="1" ht="15.75" x14ac:dyDescent="0.25">
      <c r="A4" s="185" t="s">
        <v>89</v>
      </c>
      <c r="B4" s="185" t="s">
        <v>72</v>
      </c>
      <c r="C4" s="179" t="s">
        <v>43</v>
      </c>
      <c r="D4" s="180"/>
    </row>
    <row r="5" spans="1:6" s="33" customFormat="1" ht="15.75" x14ac:dyDescent="0.25">
      <c r="A5" s="186"/>
      <c r="B5" s="186"/>
      <c r="C5" s="80" t="s">
        <v>45</v>
      </c>
      <c r="D5" s="80" t="s">
        <v>253</v>
      </c>
    </row>
    <row r="6" spans="1:6" s="30" customFormat="1" ht="33.75" customHeight="1" x14ac:dyDescent="0.25">
      <c r="A6" s="43" t="s">
        <v>90</v>
      </c>
      <c r="B6" s="43" t="s">
        <v>139</v>
      </c>
      <c r="C6" s="43">
        <f>C7</f>
        <v>0</v>
      </c>
      <c r="D6" s="43">
        <f>D7</f>
        <v>0</v>
      </c>
    </row>
    <row r="7" spans="1:6" s="30" customFormat="1" ht="39.75" customHeight="1" x14ac:dyDescent="0.25">
      <c r="A7" s="43" t="s">
        <v>91</v>
      </c>
      <c r="B7" s="43" t="s">
        <v>140</v>
      </c>
      <c r="C7" s="43">
        <f>C8+C10</f>
        <v>0</v>
      </c>
      <c r="D7" s="43">
        <f>D8+D10</f>
        <v>0</v>
      </c>
    </row>
    <row r="8" spans="1:6" s="30" customFormat="1" ht="31.5" customHeight="1" x14ac:dyDescent="0.25">
      <c r="A8" s="97" t="s">
        <v>92</v>
      </c>
      <c r="B8" s="43" t="s">
        <v>135</v>
      </c>
      <c r="C8" s="43">
        <f>C9</f>
        <v>-67605.899999999994</v>
      </c>
      <c r="D8" s="43">
        <f>D9</f>
        <v>-70188.600000000006</v>
      </c>
    </row>
    <row r="9" spans="1:6" s="30" customFormat="1" ht="39" customHeight="1" x14ac:dyDescent="0.25">
      <c r="A9" s="98" t="s">
        <v>93</v>
      </c>
      <c r="B9" s="98" t="s">
        <v>136</v>
      </c>
      <c r="C9" s="98">
        <f>-'№ 2'!C27</f>
        <v>-67605.899999999994</v>
      </c>
      <c r="D9" s="98">
        <f>-'№ 2'!D27</f>
        <v>-70188.600000000006</v>
      </c>
      <c r="F9" s="31"/>
    </row>
    <row r="10" spans="1:6" ht="30.75" customHeight="1" x14ac:dyDescent="0.2">
      <c r="A10" s="43" t="s">
        <v>94</v>
      </c>
      <c r="B10" s="43" t="s">
        <v>141</v>
      </c>
      <c r="C10" s="43">
        <f>C11</f>
        <v>67605.899999999994</v>
      </c>
      <c r="D10" s="43">
        <f>D11</f>
        <v>70188.600000000006</v>
      </c>
    </row>
    <row r="11" spans="1:6" ht="36.75" customHeight="1" x14ac:dyDescent="0.2">
      <c r="A11" s="98" t="s">
        <v>95</v>
      </c>
      <c r="B11" s="98" t="s">
        <v>138</v>
      </c>
      <c r="C11" s="98">
        <f>'№ 6'!D32</f>
        <v>67605.899999999994</v>
      </c>
      <c r="D11" s="98">
        <f>'№ 6'!E32</f>
        <v>70188.600000000006</v>
      </c>
    </row>
    <row r="14" spans="1:6" x14ac:dyDescent="0.2">
      <c r="B14" s="32"/>
      <c r="C14" s="32"/>
    </row>
  </sheetData>
  <mergeCells count="5">
    <mergeCell ref="B1:D1"/>
    <mergeCell ref="A2:D2"/>
    <mergeCell ref="A4:A5"/>
    <mergeCell ref="B4:B5"/>
    <mergeCell ref="C4:D4"/>
  </mergeCells>
  <pageMargins left="0.39370078740157483" right="0.35433070866141736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topLeftCell="A16" workbookViewId="0">
      <selection activeCell="A25" sqref="A25"/>
    </sheetView>
  </sheetViews>
  <sheetFormatPr defaultRowHeight="14.25" x14ac:dyDescent="0.2"/>
  <cols>
    <col min="1" max="1" width="73.85546875" style="1" customWidth="1"/>
    <col min="2" max="2" width="12.5703125" style="1" customWidth="1"/>
    <col min="3" max="3" width="12" style="1" customWidth="1"/>
    <col min="4" max="4" width="14.140625" style="1" customWidth="1"/>
    <col min="5" max="16384" width="9.140625" style="1"/>
  </cols>
  <sheetData>
    <row r="1" spans="1:4" ht="88.5" customHeight="1" x14ac:dyDescent="0.2">
      <c r="B1" s="188" t="s">
        <v>296</v>
      </c>
      <c r="C1" s="188"/>
      <c r="D1" s="188"/>
    </row>
    <row r="2" spans="1:4" ht="61.5" customHeight="1" x14ac:dyDescent="0.2">
      <c r="A2" s="187" t="s">
        <v>257</v>
      </c>
      <c r="B2" s="187"/>
      <c r="C2" s="187"/>
      <c r="D2" s="187"/>
    </row>
    <row r="3" spans="1:4" ht="15" x14ac:dyDescent="0.25">
      <c r="A3" s="99"/>
      <c r="B3" s="99"/>
      <c r="C3" s="99"/>
      <c r="D3" s="100" t="s">
        <v>0</v>
      </c>
    </row>
    <row r="4" spans="1:4" ht="15.75" x14ac:dyDescent="0.2">
      <c r="A4" s="80" t="s">
        <v>1</v>
      </c>
      <c r="B4" s="103" t="s">
        <v>33</v>
      </c>
      <c r="C4" s="80" t="s">
        <v>34</v>
      </c>
      <c r="D4" s="80" t="s">
        <v>2</v>
      </c>
    </row>
    <row r="5" spans="1:4" ht="21" customHeight="1" x14ac:dyDescent="0.25">
      <c r="A5" s="94" t="s">
        <v>3</v>
      </c>
      <c r="B5" s="101" t="s">
        <v>31</v>
      </c>
      <c r="C5" s="101" t="s">
        <v>32</v>
      </c>
      <c r="D5" s="45">
        <f>D6+D7+D8+D10+D11+D9</f>
        <v>29407</v>
      </c>
    </row>
    <row r="6" spans="1:4" ht="33" customHeight="1" x14ac:dyDescent="0.25">
      <c r="A6" s="96" t="s">
        <v>4</v>
      </c>
      <c r="B6" s="102" t="s">
        <v>31</v>
      </c>
      <c r="C6" s="102" t="s">
        <v>35</v>
      </c>
      <c r="D6" s="52">
        <v>2768</v>
      </c>
    </row>
    <row r="7" spans="1:4" ht="48" customHeight="1" x14ac:dyDescent="0.25">
      <c r="A7" s="96" t="s">
        <v>5</v>
      </c>
      <c r="B7" s="102" t="s">
        <v>31</v>
      </c>
      <c r="C7" s="102" t="s">
        <v>37</v>
      </c>
      <c r="D7" s="52">
        <v>20067</v>
      </c>
    </row>
    <row r="8" spans="1:4" ht="33" customHeight="1" x14ac:dyDescent="0.25">
      <c r="A8" s="96" t="s">
        <v>6</v>
      </c>
      <c r="B8" s="102" t="s">
        <v>31</v>
      </c>
      <c r="C8" s="102" t="s">
        <v>41</v>
      </c>
      <c r="D8" s="52">
        <v>21</v>
      </c>
    </row>
    <row r="9" spans="1:4" ht="33" customHeight="1" x14ac:dyDescent="0.25">
      <c r="A9" s="96" t="s">
        <v>7</v>
      </c>
      <c r="B9" s="167" t="s">
        <v>31</v>
      </c>
      <c r="C9" s="167" t="s">
        <v>39</v>
      </c>
      <c r="D9" s="52">
        <v>1472</v>
      </c>
    </row>
    <row r="10" spans="1:4" ht="21" customHeight="1" x14ac:dyDescent="0.25">
      <c r="A10" s="96" t="s">
        <v>8</v>
      </c>
      <c r="B10" s="102" t="s">
        <v>31</v>
      </c>
      <c r="C10" s="102">
        <v>11</v>
      </c>
      <c r="D10" s="52">
        <v>101</v>
      </c>
    </row>
    <row r="11" spans="1:4" ht="21" customHeight="1" x14ac:dyDescent="0.25">
      <c r="A11" s="96" t="s">
        <v>9</v>
      </c>
      <c r="B11" s="102" t="s">
        <v>31</v>
      </c>
      <c r="C11" s="102">
        <v>13</v>
      </c>
      <c r="D11" s="52">
        <v>4978</v>
      </c>
    </row>
    <row r="12" spans="1:4" ht="21" customHeight="1" x14ac:dyDescent="0.25">
      <c r="A12" s="94" t="s">
        <v>10</v>
      </c>
      <c r="B12" s="101" t="s">
        <v>35</v>
      </c>
      <c r="C12" s="101" t="s">
        <v>32</v>
      </c>
      <c r="D12" s="45">
        <f>D13</f>
        <v>2593</v>
      </c>
    </row>
    <row r="13" spans="1:4" ht="21" customHeight="1" x14ac:dyDescent="0.25">
      <c r="A13" s="96" t="s">
        <v>11</v>
      </c>
      <c r="B13" s="102" t="s">
        <v>35</v>
      </c>
      <c r="C13" s="102" t="s">
        <v>36</v>
      </c>
      <c r="D13" s="52">
        <v>2593</v>
      </c>
    </row>
    <row r="14" spans="1:4" ht="31.5" customHeight="1" x14ac:dyDescent="0.25">
      <c r="A14" s="94" t="s">
        <v>12</v>
      </c>
      <c r="B14" s="101" t="s">
        <v>36</v>
      </c>
      <c r="C14" s="101" t="s">
        <v>32</v>
      </c>
      <c r="D14" s="45">
        <f>D15+D16</f>
        <v>3579</v>
      </c>
    </row>
    <row r="15" spans="1:4" ht="34.5" customHeight="1" x14ac:dyDescent="0.25">
      <c r="A15" s="96" t="s">
        <v>13</v>
      </c>
      <c r="B15" s="102" t="s">
        <v>36</v>
      </c>
      <c r="C15" s="102">
        <v>10</v>
      </c>
      <c r="D15" s="52">
        <v>3038</v>
      </c>
    </row>
    <row r="16" spans="1:4" ht="34.5" customHeight="1" x14ac:dyDescent="0.25">
      <c r="A16" s="96" t="s">
        <v>14</v>
      </c>
      <c r="B16" s="102" t="s">
        <v>36</v>
      </c>
      <c r="C16" s="102">
        <v>14</v>
      </c>
      <c r="D16" s="52">
        <v>541</v>
      </c>
    </row>
    <row r="17" spans="1:4" ht="21" customHeight="1" x14ac:dyDescent="0.25">
      <c r="A17" s="94" t="s">
        <v>15</v>
      </c>
      <c r="B17" s="101" t="s">
        <v>37</v>
      </c>
      <c r="C17" s="101" t="s">
        <v>32</v>
      </c>
      <c r="D17" s="45">
        <f>D18+D19</f>
        <v>6513</v>
      </c>
    </row>
    <row r="18" spans="1:4" ht="21" customHeight="1" x14ac:dyDescent="0.25">
      <c r="A18" s="96" t="s">
        <v>16</v>
      </c>
      <c r="B18" s="102" t="s">
        <v>37</v>
      </c>
      <c r="C18" s="102" t="s">
        <v>31</v>
      </c>
      <c r="D18" s="52"/>
    </row>
    <row r="19" spans="1:4" ht="21" customHeight="1" x14ac:dyDescent="0.25">
      <c r="A19" s="96" t="s">
        <v>17</v>
      </c>
      <c r="B19" s="102" t="s">
        <v>37</v>
      </c>
      <c r="C19" s="102" t="s">
        <v>42</v>
      </c>
      <c r="D19" s="52">
        <v>6513</v>
      </c>
    </row>
    <row r="20" spans="1:4" ht="21" customHeight="1" x14ac:dyDescent="0.25">
      <c r="A20" s="94" t="s">
        <v>18</v>
      </c>
      <c r="B20" s="101" t="s">
        <v>38</v>
      </c>
      <c r="C20" s="101" t="s">
        <v>32</v>
      </c>
      <c r="D20" s="45">
        <f>D21+D23+D22</f>
        <v>23365</v>
      </c>
    </row>
    <row r="21" spans="1:4" ht="21" customHeight="1" x14ac:dyDescent="0.25">
      <c r="A21" s="96" t="s">
        <v>19</v>
      </c>
      <c r="B21" s="102" t="s">
        <v>38</v>
      </c>
      <c r="C21" s="102" t="s">
        <v>31</v>
      </c>
      <c r="D21" s="52">
        <v>551</v>
      </c>
    </row>
    <row r="22" spans="1:4" ht="21" customHeight="1" x14ac:dyDescent="0.25">
      <c r="A22" s="96" t="s">
        <v>258</v>
      </c>
      <c r="B22" s="167" t="s">
        <v>38</v>
      </c>
      <c r="C22" s="167" t="s">
        <v>35</v>
      </c>
      <c r="D22" s="52">
        <v>550</v>
      </c>
    </row>
    <row r="23" spans="1:4" ht="21" customHeight="1" x14ac:dyDescent="0.25">
      <c r="A23" s="96" t="s">
        <v>20</v>
      </c>
      <c r="B23" s="102" t="s">
        <v>38</v>
      </c>
      <c r="C23" s="102" t="s">
        <v>36</v>
      </c>
      <c r="D23" s="52">
        <v>22264</v>
      </c>
    </row>
    <row r="24" spans="1:4" ht="21" customHeight="1" x14ac:dyDescent="0.25">
      <c r="A24" s="94" t="s">
        <v>21</v>
      </c>
      <c r="B24" s="101" t="s">
        <v>39</v>
      </c>
      <c r="C24" s="101" t="s">
        <v>32</v>
      </c>
      <c r="D24" s="45">
        <f>D25+D26</f>
        <v>180</v>
      </c>
    </row>
    <row r="25" spans="1:4" ht="36" customHeight="1" x14ac:dyDescent="0.25">
      <c r="A25" s="96" t="s">
        <v>259</v>
      </c>
      <c r="B25" s="167" t="s">
        <v>39</v>
      </c>
      <c r="C25" s="167" t="s">
        <v>38</v>
      </c>
      <c r="D25" s="52">
        <v>15</v>
      </c>
    </row>
    <row r="26" spans="1:4" ht="21" customHeight="1" x14ac:dyDescent="0.25">
      <c r="A26" s="96" t="s">
        <v>22</v>
      </c>
      <c r="B26" s="102" t="s">
        <v>39</v>
      </c>
      <c r="C26" s="102" t="s">
        <v>39</v>
      </c>
      <c r="D26" s="52">
        <v>165</v>
      </c>
    </row>
    <row r="27" spans="1:4" ht="21" customHeight="1" x14ac:dyDescent="0.25">
      <c r="A27" s="94" t="s">
        <v>23</v>
      </c>
      <c r="B27" s="101" t="s">
        <v>40</v>
      </c>
      <c r="C27" s="101" t="s">
        <v>32</v>
      </c>
      <c r="D27" s="45">
        <f>D28</f>
        <v>2362</v>
      </c>
    </row>
    <row r="28" spans="1:4" ht="21" customHeight="1" x14ac:dyDescent="0.25">
      <c r="A28" s="96" t="s">
        <v>24</v>
      </c>
      <c r="B28" s="102" t="s">
        <v>40</v>
      </c>
      <c r="C28" s="102" t="s">
        <v>31</v>
      </c>
      <c r="D28" s="52">
        <v>2362</v>
      </c>
    </row>
    <row r="29" spans="1:4" ht="21" customHeight="1" x14ac:dyDescent="0.25">
      <c r="A29" s="94" t="s">
        <v>25</v>
      </c>
      <c r="B29" s="101">
        <v>10</v>
      </c>
      <c r="C29" s="101" t="s">
        <v>32</v>
      </c>
      <c r="D29" s="45">
        <f>D30+D31</f>
        <v>245</v>
      </c>
    </row>
    <row r="30" spans="1:4" ht="21" customHeight="1" x14ac:dyDescent="0.25">
      <c r="A30" s="96" t="s">
        <v>26</v>
      </c>
      <c r="B30" s="102">
        <v>10</v>
      </c>
      <c r="C30" s="102" t="s">
        <v>31</v>
      </c>
      <c r="D30" s="52">
        <v>245</v>
      </c>
    </row>
    <row r="31" spans="1:4" ht="21" customHeight="1" x14ac:dyDescent="0.25">
      <c r="A31" s="96" t="s">
        <v>27</v>
      </c>
      <c r="B31" s="102">
        <v>10</v>
      </c>
      <c r="C31" s="102" t="s">
        <v>36</v>
      </c>
      <c r="D31" s="52"/>
    </row>
    <row r="32" spans="1:4" ht="21" customHeight="1" x14ac:dyDescent="0.25">
      <c r="A32" s="94" t="s">
        <v>28</v>
      </c>
      <c r="B32" s="101">
        <v>11</v>
      </c>
      <c r="C32" s="101" t="s">
        <v>32</v>
      </c>
      <c r="D32" s="45">
        <f>D33</f>
        <v>3029</v>
      </c>
    </row>
    <row r="33" spans="1:4" ht="21" customHeight="1" x14ac:dyDescent="0.25">
      <c r="A33" s="96" t="s">
        <v>29</v>
      </c>
      <c r="B33" s="102">
        <v>11</v>
      </c>
      <c r="C33" s="102" t="s">
        <v>35</v>
      </c>
      <c r="D33" s="52">
        <v>3029</v>
      </c>
    </row>
    <row r="34" spans="1:4" s="5" customFormat="1" ht="21" customHeight="1" x14ac:dyDescent="0.25">
      <c r="A34" s="94" t="s">
        <v>30</v>
      </c>
      <c r="B34" s="101"/>
      <c r="C34" s="101"/>
      <c r="D34" s="45">
        <f>D32+D29+D27+D24+D20+D17+D14+D12+D5</f>
        <v>71273</v>
      </c>
    </row>
  </sheetData>
  <mergeCells count="2">
    <mergeCell ref="A2:D2"/>
    <mergeCell ref="B1:D1"/>
  </mergeCells>
  <pageMargins left="0.31496062992125984" right="0.31496062992125984" top="0.31496062992125984" bottom="0.35433070866141736" header="0.19685039370078741" footer="0.19685039370078741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2"/>
  <sheetViews>
    <sheetView workbookViewId="0">
      <selection activeCell="B1" sqref="B1:E1"/>
    </sheetView>
  </sheetViews>
  <sheetFormatPr defaultRowHeight="14.25" x14ac:dyDescent="0.2"/>
  <cols>
    <col min="1" max="1" width="73.85546875" style="1" customWidth="1"/>
    <col min="2" max="2" width="12.5703125" style="1" customWidth="1"/>
    <col min="3" max="3" width="12" style="1" customWidth="1"/>
    <col min="4" max="5" width="14.140625" style="1" customWidth="1"/>
    <col min="6" max="16384" width="9.140625" style="1"/>
  </cols>
  <sheetData>
    <row r="1" spans="1:5" ht="88.5" customHeight="1" x14ac:dyDescent="0.2">
      <c r="B1" s="188" t="s">
        <v>297</v>
      </c>
      <c r="C1" s="188"/>
      <c r="D1" s="188"/>
      <c r="E1" s="188"/>
    </row>
    <row r="2" spans="1:5" ht="61.5" customHeight="1" x14ac:dyDescent="0.2">
      <c r="A2" s="187" t="s">
        <v>260</v>
      </c>
      <c r="B2" s="187"/>
      <c r="C2" s="187"/>
      <c r="D2" s="187"/>
      <c r="E2" s="187"/>
    </row>
    <row r="3" spans="1:5" ht="15" x14ac:dyDescent="0.25">
      <c r="A3" s="99"/>
      <c r="B3" s="99"/>
      <c r="C3" s="99"/>
      <c r="D3" s="100"/>
      <c r="E3" s="100" t="s">
        <v>0</v>
      </c>
    </row>
    <row r="4" spans="1:5" ht="15" customHeight="1" x14ac:dyDescent="0.2">
      <c r="A4" s="177" t="s">
        <v>1</v>
      </c>
      <c r="B4" s="189" t="s">
        <v>33</v>
      </c>
      <c r="C4" s="177" t="s">
        <v>34</v>
      </c>
      <c r="D4" s="179" t="s">
        <v>43</v>
      </c>
      <c r="E4" s="180"/>
    </row>
    <row r="5" spans="1:5" ht="15.75" x14ac:dyDescent="0.2">
      <c r="A5" s="178"/>
      <c r="B5" s="190"/>
      <c r="C5" s="178"/>
      <c r="D5" s="80" t="s">
        <v>45</v>
      </c>
      <c r="E5" s="80" t="s">
        <v>253</v>
      </c>
    </row>
    <row r="6" spans="1:5" ht="21" customHeight="1" x14ac:dyDescent="0.25">
      <c r="A6" s="94" t="s">
        <v>3</v>
      </c>
      <c r="B6" s="101" t="s">
        <v>31</v>
      </c>
      <c r="C6" s="101" t="s">
        <v>32</v>
      </c>
      <c r="D6" s="45">
        <f>D7+D8+D9+D10+D11</f>
        <v>24298.9</v>
      </c>
      <c r="E6" s="45">
        <f>E7+E8+E9+E10+E11</f>
        <v>25137.599999999999</v>
      </c>
    </row>
    <row r="7" spans="1:5" ht="33" customHeight="1" x14ac:dyDescent="0.25">
      <c r="A7" s="96" t="s">
        <v>4</v>
      </c>
      <c r="B7" s="102" t="s">
        <v>31</v>
      </c>
      <c r="C7" s="102" t="s">
        <v>35</v>
      </c>
      <c r="D7" s="52">
        <v>2796</v>
      </c>
      <c r="E7" s="52">
        <v>2908</v>
      </c>
    </row>
    <row r="8" spans="1:5" ht="48" customHeight="1" x14ac:dyDescent="0.25">
      <c r="A8" s="96" t="s">
        <v>5</v>
      </c>
      <c r="B8" s="102" t="s">
        <v>31</v>
      </c>
      <c r="C8" s="102" t="s">
        <v>37</v>
      </c>
      <c r="D8" s="211">
        <v>18100</v>
      </c>
      <c r="E8" s="211">
        <v>18766</v>
      </c>
    </row>
    <row r="9" spans="1:5" ht="33" customHeight="1" x14ac:dyDescent="0.25">
      <c r="A9" s="96" t="s">
        <v>6</v>
      </c>
      <c r="B9" s="102" t="s">
        <v>31</v>
      </c>
      <c r="C9" s="102" t="s">
        <v>41</v>
      </c>
      <c r="D9" s="52">
        <v>21</v>
      </c>
      <c r="E9" s="52">
        <v>21</v>
      </c>
    </row>
    <row r="10" spans="1:5" ht="21" customHeight="1" x14ac:dyDescent="0.25">
      <c r="A10" s="96" t="s">
        <v>8</v>
      </c>
      <c r="B10" s="102" t="s">
        <v>31</v>
      </c>
      <c r="C10" s="102">
        <v>11</v>
      </c>
      <c r="D10" s="52">
        <v>101</v>
      </c>
      <c r="E10" s="52">
        <v>101</v>
      </c>
    </row>
    <row r="11" spans="1:5" ht="21" customHeight="1" x14ac:dyDescent="0.25">
      <c r="A11" s="96" t="s">
        <v>9</v>
      </c>
      <c r="B11" s="102" t="s">
        <v>31</v>
      </c>
      <c r="C11" s="102">
        <v>13</v>
      </c>
      <c r="D11" s="211">
        <v>3280.9</v>
      </c>
      <c r="E11" s="211">
        <v>3341.6</v>
      </c>
    </row>
    <row r="12" spans="1:5" ht="21" customHeight="1" x14ac:dyDescent="0.25">
      <c r="A12" s="94" t="s">
        <v>10</v>
      </c>
      <c r="B12" s="101" t="s">
        <v>35</v>
      </c>
      <c r="C12" s="101" t="s">
        <v>32</v>
      </c>
      <c r="D12" s="45">
        <f>D13</f>
        <v>2621</v>
      </c>
      <c r="E12" s="45">
        <f>E13</f>
        <v>2715</v>
      </c>
    </row>
    <row r="13" spans="1:5" ht="21" customHeight="1" x14ac:dyDescent="0.25">
      <c r="A13" s="96" t="s">
        <v>11</v>
      </c>
      <c r="B13" s="102" t="s">
        <v>35</v>
      </c>
      <c r="C13" s="102" t="s">
        <v>36</v>
      </c>
      <c r="D13" s="52">
        <v>2621</v>
      </c>
      <c r="E13" s="52">
        <v>2715</v>
      </c>
    </row>
    <row r="14" spans="1:5" ht="31.5" customHeight="1" x14ac:dyDescent="0.25">
      <c r="A14" s="94" t="s">
        <v>12</v>
      </c>
      <c r="B14" s="101" t="s">
        <v>36</v>
      </c>
      <c r="C14" s="101" t="s">
        <v>32</v>
      </c>
      <c r="D14" s="45">
        <f>D15+D16</f>
        <v>3579</v>
      </c>
      <c r="E14" s="45">
        <f>E15+E16</f>
        <v>3579</v>
      </c>
    </row>
    <row r="15" spans="1:5" ht="34.5" customHeight="1" x14ac:dyDescent="0.25">
      <c r="A15" s="96" t="s">
        <v>13</v>
      </c>
      <c r="B15" s="102" t="s">
        <v>36</v>
      </c>
      <c r="C15" s="102">
        <v>10</v>
      </c>
      <c r="D15" s="52">
        <v>3038</v>
      </c>
      <c r="E15" s="52">
        <v>3038</v>
      </c>
    </row>
    <row r="16" spans="1:5" ht="34.5" customHeight="1" x14ac:dyDescent="0.25">
      <c r="A16" s="96" t="s">
        <v>14</v>
      </c>
      <c r="B16" s="102" t="s">
        <v>36</v>
      </c>
      <c r="C16" s="102">
        <v>14</v>
      </c>
      <c r="D16" s="52">
        <v>541</v>
      </c>
      <c r="E16" s="52">
        <v>541</v>
      </c>
    </row>
    <row r="17" spans="1:5" ht="21" customHeight="1" x14ac:dyDescent="0.25">
      <c r="A17" s="94" t="s">
        <v>15</v>
      </c>
      <c r="B17" s="101" t="s">
        <v>37</v>
      </c>
      <c r="C17" s="101" t="s">
        <v>32</v>
      </c>
      <c r="D17" s="45">
        <f>D18</f>
        <v>6774</v>
      </c>
      <c r="E17" s="45">
        <f>E18</f>
        <v>6639</v>
      </c>
    </row>
    <row r="18" spans="1:5" ht="21" customHeight="1" x14ac:dyDescent="0.25">
      <c r="A18" s="96" t="s">
        <v>17</v>
      </c>
      <c r="B18" s="102" t="s">
        <v>37</v>
      </c>
      <c r="C18" s="102" t="s">
        <v>42</v>
      </c>
      <c r="D18" s="52">
        <v>6774</v>
      </c>
      <c r="E18" s="52">
        <v>6639</v>
      </c>
    </row>
    <row r="19" spans="1:5" ht="21" customHeight="1" x14ac:dyDescent="0.25">
      <c r="A19" s="94" t="s">
        <v>18</v>
      </c>
      <c r="B19" s="101" t="s">
        <v>38</v>
      </c>
      <c r="C19" s="101" t="s">
        <v>32</v>
      </c>
      <c r="D19" s="45">
        <f>D20+D21</f>
        <v>22837</v>
      </c>
      <c r="E19" s="45">
        <f>E20+E21</f>
        <v>22859</v>
      </c>
    </row>
    <row r="20" spans="1:5" ht="21" customHeight="1" x14ac:dyDescent="0.25">
      <c r="A20" s="96" t="s">
        <v>19</v>
      </c>
      <c r="B20" s="102" t="s">
        <v>38</v>
      </c>
      <c r="C20" s="102" t="s">
        <v>31</v>
      </c>
      <c r="D20" s="52">
        <v>573</v>
      </c>
      <c r="E20" s="52">
        <v>595</v>
      </c>
    </row>
    <row r="21" spans="1:5" ht="21" customHeight="1" x14ac:dyDescent="0.25">
      <c r="A21" s="96" t="s">
        <v>20</v>
      </c>
      <c r="B21" s="102" t="s">
        <v>38</v>
      </c>
      <c r="C21" s="102" t="s">
        <v>36</v>
      </c>
      <c r="D21" s="52">
        <v>22264</v>
      </c>
      <c r="E21" s="52">
        <v>22264</v>
      </c>
    </row>
    <row r="22" spans="1:5" ht="21" customHeight="1" x14ac:dyDescent="0.25">
      <c r="A22" s="94" t="s">
        <v>21</v>
      </c>
      <c r="B22" s="101" t="s">
        <v>39</v>
      </c>
      <c r="C22" s="101" t="s">
        <v>32</v>
      </c>
      <c r="D22" s="45">
        <f>D23</f>
        <v>165</v>
      </c>
      <c r="E22" s="45">
        <f>E23</f>
        <v>165</v>
      </c>
    </row>
    <row r="23" spans="1:5" ht="21" customHeight="1" x14ac:dyDescent="0.25">
      <c r="A23" s="96" t="s">
        <v>22</v>
      </c>
      <c r="B23" s="102" t="s">
        <v>39</v>
      </c>
      <c r="C23" s="102" t="s">
        <v>39</v>
      </c>
      <c r="D23" s="52">
        <v>165</v>
      </c>
      <c r="E23" s="52">
        <v>165</v>
      </c>
    </row>
    <row r="24" spans="1:5" ht="21" customHeight="1" x14ac:dyDescent="0.25">
      <c r="A24" s="94" t="s">
        <v>23</v>
      </c>
      <c r="B24" s="101" t="s">
        <v>40</v>
      </c>
      <c r="C24" s="101" t="s">
        <v>32</v>
      </c>
      <c r="D24" s="45">
        <f>D25</f>
        <v>2362</v>
      </c>
      <c r="E24" s="45">
        <f>E25</f>
        <v>2362</v>
      </c>
    </row>
    <row r="25" spans="1:5" ht="21" customHeight="1" x14ac:dyDescent="0.25">
      <c r="A25" s="96" t="s">
        <v>24</v>
      </c>
      <c r="B25" s="102" t="s">
        <v>40</v>
      </c>
      <c r="C25" s="102" t="s">
        <v>31</v>
      </c>
      <c r="D25" s="52">
        <v>2362</v>
      </c>
      <c r="E25" s="52">
        <v>2362</v>
      </c>
    </row>
    <row r="26" spans="1:5" ht="21" customHeight="1" x14ac:dyDescent="0.25">
      <c r="A26" s="94" t="s">
        <v>25</v>
      </c>
      <c r="B26" s="101">
        <v>10</v>
      </c>
      <c r="C26" s="101" t="s">
        <v>32</v>
      </c>
      <c r="D26" s="45">
        <f>D27</f>
        <v>323</v>
      </c>
      <c r="E26" s="45">
        <f>E27</f>
        <v>323</v>
      </c>
    </row>
    <row r="27" spans="1:5" ht="21" customHeight="1" x14ac:dyDescent="0.25">
      <c r="A27" s="96" t="s">
        <v>26</v>
      </c>
      <c r="B27" s="102">
        <v>10</v>
      </c>
      <c r="C27" s="102" t="s">
        <v>31</v>
      </c>
      <c r="D27" s="52">
        <v>323</v>
      </c>
      <c r="E27" s="52">
        <v>323</v>
      </c>
    </row>
    <row r="28" spans="1:5" ht="21" customHeight="1" x14ac:dyDescent="0.25">
      <c r="A28" s="94" t="s">
        <v>28</v>
      </c>
      <c r="B28" s="101">
        <v>11</v>
      </c>
      <c r="C28" s="101" t="s">
        <v>32</v>
      </c>
      <c r="D28" s="45">
        <f>D29</f>
        <v>3029</v>
      </c>
      <c r="E28" s="45">
        <f>E29</f>
        <v>3029</v>
      </c>
    </row>
    <row r="29" spans="1:5" ht="21" customHeight="1" x14ac:dyDescent="0.25">
      <c r="A29" s="96" t="s">
        <v>29</v>
      </c>
      <c r="B29" s="102">
        <v>11</v>
      </c>
      <c r="C29" s="102" t="s">
        <v>35</v>
      </c>
      <c r="D29" s="52">
        <v>3029</v>
      </c>
      <c r="E29" s="52">
        <v>3029</v>
      </c>
    </row>
    <row r="30" spans="1:5" ht="21" customHeight="1" x14ac:dyDescent="0.2">
      <c r="A30" s="104" t="s">
        <v>142</v>
      </c>
      <c r="B30" s="105">
        <v>99</v>
      </c>
      <c r="C30" s="106" t="s">
        <v>32</v>
      </c>
      <c r="D30" s="45">
        <f>D31</f>
        <v>1617</v>
      </c>
      <c r="E30" s="45">
        <f>E31</f>
        <v>3380</v>
      </c>
    </row>
    <row r="31" spans="1:5" ht="21" customHeight="1" x14ac:dyDescent="0.2">
      <c r="A31" s="107" t="s">
        <v>142</v>
      </c>
      <c r="B31" s="108">
        <v>99</v>
      </c>
      <c r="C31" s="108">
        <v>99</v>
      </c>
      <c r="D31" s="52">
        <v>1617</v>
      </c>
      <c r="E31" s="52">
        <v>3380</v>
      </c>
    </row>
    <row r="32" spans="1:5" s="5" customFormat="1" ht="21" customHeight="1" x14ac:dyDescent="0.25">
      <c r="A32" s="94" t="s">
        <v>30</v>
      </c>
      <c r="B32" s="101"/>
      <c r="C32" s="101"/>
      <c r="D32" s="45">
        <f>D28+D26+D24+D22+D19+D17+D14+D12+D6+D30</f>
        <v>67605.899999999994</v>
      </c>
      <c r="E32" s="45">
        <f>E28+E26+E24+E22+E19+E17+E14+E12+E6+E30</f>
        <v>70188.600000000006</v>
      </c>
    </row>
  </sheetData>
  <mergeCells count="6">
    <mergeCell ref="B1:E1"/>
    <mergeCell ref="A2:E2"/>
    <mergeCell ref="D4:E4"/>
    <mergeCell ref="B4:B5"/>
    <mergeCell ref="C4:C5"/>
    <mergeCell ref="A4:A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6"/>
  <sheetViews>
    <sheetView tabSelected="1" topLeftCell="A40" workbookViewId="0">
      <selection activeCell="A75" sqref="A75"/>
    </sheetView>
  </sheetViews>
  <sheetFormatPr defaultRowHeight="15" x14ac:dyDescent="0.2"/>
  <cols>
    <col min="1" max="1" width="72.140625" style="11" customWidth="1"/>
    <col min="2" max="2" width="9.140625" style="16"/>
    <col min="3" max="3" width="8.28515625" style="16" customWidth="1"/>
    <col min="4" max="4" width="17" style="17" customWidth="1"/>
    <col min="5" max="5" width="6.140625" style="17" customWidth="1"/>
    <col min="6" max="6" width="11.140625" style="18" customWidth="1"/>
    <col min="7" max="16384" width="9.140625" style="11"/>
  </cols>
  <sheetData>
    <row r="1" spans="1:6" ht="66.75" customHeight="1" x14ac:dyDescent="0.2">
      <c r="B1" s="191" t="s">
        <v>298</v>
      </c>
      <c r="C1" s="191"/>
      <c r="D1" s="191"/>
      <c r="E1" s="191"/>
      <c r="F1" s="191"/>
    </row>
    <row r="2" spans="1:6" ht="97.5" customHeight="1" x14ac:dyDescent="0.2">
      <c r="A2" s="187" t="s">
        <v>261</v>
      </c>
      <c r="B2" s="187"/>
      <c r="C2" s="187"/>
      <c r="D2" s="187"/>
      <c r="E2" s="187"/>
      <c r="F2" s="187"/>
    </row>
    <row r="3" spans="1:6" ht="16.5" customHeight="1" x14ac:dyDescent="0.2">
      <c r="A3" s="2"/>
      <c r="F3" s="14" t="s">
        <v>0</v>
      </c>
    </row>
    <row r="4" spans="1:6" s="1" customFormat="1" ht="31.5" x14ac:dyDescent="0.2">
      <c r="A4" s="71" t="s">
        <v>1</v>
      </c>
      <c r="B4" s="67" t="s">
        <v>33</v>
      </c>
      <c r="C4" s="67" t="s">
        <v>34</v>
      </c>
      <c r="D4" s="67" t="s">
        <v>46</v>
      </c>
      <c r="E4" s="67" t="s">
        <v>47</v>
      </c>
      <c r="F4" s="72" t="s">
        <v>2</v>
      </c>
    </row>
    <row r="5" spans="1:6" s="12" customFormat="1" ht="15.75" x14ac:dyDescent="0.25">
      <c r="A5" s="43" t="s">
        <v>3</v>
      </c>
      <c r="B5" s="44" t="s">
        <v>31</v>
      </c>
      <c r="C5" s="44" t="s">
        <v>32</v>
      </c>
      <c r="D5" s="44"/>
      <c r="E5" s="44"/>
      <c r="F5" s="45">
        <f>F6+F11+F18+F28+F33+F23</f>
        <v>29407</v>
      </c>
    </row>
    <row r="6" spans="1:6" s="19" customFormat="1" ht="31.5" x14ac:dyDescent="0.2">
      <c r="A6" s="46" t="s">
        <v>4</v>
      </c>
      <c r="B6" s="47" t="s">
        <v>31</v>
      </c>
      <c r="C6" s="47" t="s">
        <v>35</v>
      </c>
      <c r="D6" s="47"/>
      <c r="E6" s="47"/>
      <c r="F6" s="48">
        <f>F7</f>
        <v>2768</v>
      </c>
    </row>
    <row r="7" spans="1:6" ht="43.5" customHeight="1" x14ac:dyDescent="0.2">
      <c r="A7" s="49" t="s">
        <v>267</v>
      </c>
      <c r="B7" s="50" t="s">
        <v>31</v>
      </c>
      <c r="C7" s="50" t="s">
        <v>35</v>
      </c>
      <c r="D7" s="49" t="s">
        <v>143</v>
      </c>
      <c r="E7" s="51"/>
      <c r="F7" s="52">
        <f>F8</f>
        <v>2768</v>
      </c>
    </row>
    <row r="8" spans="1:6" ht="43.5" customHeight="1" x14ac:dyDescent="0.2">
      <c r="A8" s="49" t="s">
        <v>144</v>
      </c>
      <c r="B8" s="50" t="s">
        <v>31</v>
      </c>
      <c r="C8" s="50" t="s">
        <v>35</v>
      </c>
      <c r="D8" s="49" t="s">
        <v>145</v>
      </c>
      <c r="E8" s="49"/>
      <c r="F8" s="52">
        <f>F9</f>
        <v>2768</v>
      </c>
    </row>
    <row r="9" spans="1:6" ht="63" x14ac:dyDescent="0.2">
      <c r="A9" s="49" t="s">
        <v>146</v>
      </c>
      <c r="B9" s="50" t="s">
        <v>31</v>
      </c>
      <c r="C9" s="50" t="s">
        <v>35</v>
      </c>
      <c r="D9" s="49" t="s">
        <v>145</v>
      </c>
      <c r="E9" s="49">
        <v>100</v>
      </c>
      <c r="F9" s="52">
        <f>F10</f>
        <v>2768</v>
      </c>
    </row>
    <row r="10" spans="1:6" ht="31.5" x14ac:dyDescent="0.2">
      <c r="A10" s="49" t="s">
        <v>147</v>
      </c>
      <c r="B10" s="50" t="s">
        <v>31</v>
      </c>
      <c r="C10" s="50" t="s">
        <v>35</v>
      </c>
      <c r="D10" s="49" t="s">
        <v>145</v>
      </c>
      <c r="E10" s="49">
        <v>120</v>
      </c>
      <c r="F10" s="52">
        <v>2768</v>
      </c>
    </row>
    <row r="11" spans="1:6" s="19" customFormat="1" ht="47.25" x14ac:dyDescent="0.2">
      <c r="A11" s="46" t="s">
        <v>5</v>
      </c>
      <c r="B11" s="47" t="s">
        <v>31</v>
      </c>
      <c r="C11" s="47" t="s">
        <v>37</v>
      </c>
      <c r="D11" s="47"/>
      <c r="E11" s="47"/>
      <c r="F11" s="48">
        <f>F12</f>
        <v>20067</v>
      </c>
    </row>
    <row r="12" spans="1:6" s="19" customFormat="1" ht="31.5" x14ac:dyDescent="0.2">
      <c r="A12" s="49" t="s">
        <v>267</v>
      </c>
      <c r="B12" s="50" t="s">
        <v>31</v>
      </c>
      <c r="C12" s="50" t="s">
        <v>37</v>
      </c>
      <c r="D12" s="49" t="s">
        <v>143</v>
      </c>
      <c r="E12" s="53"/>
      <c r="F12" s="48">
        <f>F13</f>
        <v>20067</v>
      </c>
    </row>
    <row r="13" spans="1:6" s="19" customFormat="1" ht="15.75" x14ac:dyDescent="0.2">
      <c r="A13" s="49" t="s">
        <v>148</v>
      </c>
      <c r="B13" s="50" t="s">
        <v>31</v>
      </c>
      <c r="C13" s="50" t="s">
        <v>37</v>
      </c>
      <c r="D13" s="49" t="s">
        <v>149</v>
      </c>
      <c r="E13" s="49"/>
      <c r="F13" s="48">
        <f>F16+F14</f>
        <v>20067</v>
      </c>
    </row>
    <row r="14" spans="1:6" s="19" customFormat="1" ht="63" x14ac:dyDescent="0.2">
      <c r="A14" s="49" t="s">
        <v>150</v>
      </c>
      <c r="B14" s="50" t="s">
        <v>31</v>
      </c>
      <c r="C14" s="50" t="s">
        <v>37</v>
      </c>
      <c r="D14" s="49" t="s">
        <v>149</v>
      </c>
      <c r="E14" s="49">
        <v>100</v>
      </c>
      <c r="F14" s="48">
        <f>F15</f>
        <v>18565</v>
      </c>
    </row>
    <row r="15" spans="1:6" s="19" customFormat="1" ht="31.5" x14ac:dyDescent="0.2">
      <c r="A15" s="49" t="s">
        <v>147</v>
      </c>
      <c r="B15" s="50" t="s">
        <v>31</v>
      </c>
      <c r="C15" s="50" t="s">
        <v>37</v>
      </c>
      <c r="D15" s="49" t="s">
        <v>149</v>
      </c>
      <c r="E15" s="49">
        <v>120</v>
      </c>
      <c r="F15" s="48">
        <v>18565</v>
      </c>
    </row>
    <row r="16" spans="1:6" s="19" customFormat="1" ht="31.5" x14ac:dyDescent="0.2">
      <c r="A16" s="49" t="s">
        <v>151</v>
      </c>
      <c r="B16" s="50" t="s">
        <v>31</v>
      </c>
      <c r="C16" s="50" t="s">
        <v>37</v>
      </c>
      <c r="D16" s="49" t="s">
        <v>149</v>
      </c>
      <c r="E16" s="49">
        <v>200</v>
      </c>
      <c r="F16" s="48">
        <f>F17</f>
        <v>1502</v>
      </c>
    </row>
    <row r="17" spans="1:6" s="19" customFormat="1" ht="31.5" x14ac:dyDescent="0.2">
      <c r="A17" s="49" t="s">
        <v>152</v>
      </c>
      <c r="B17" s="50" t="s">
        <v>31</v>
      </c>
      <c r="C17" s="50" t="s">
        <v>37</v>
      </c>
      <c r="D17" s="49" t="s">
        <v>149</v>
      </c>
      <c r="E17" s="49">
        <v>240</v>
      </c>
      <c r="F17" s="48">
        <v>1502</v>
      </c>
    </row>
    <row r="18" spans="1:6" s="19" customFormat="1" ht="31.5" x14ac:dyDescent="0.2">
      <c r="A18" s="46" t="s">
        <v>6</v>
      </c>
      <c r="B18" s="47" t="s">
        <v>31</v>
      </c>
      <c r="C18" s="47" t="s">
        <v>41</v>
      </c>
      <c r="D18" s="47"/>
      <c r="E18" s="47"/>
      <c r="F18" s="48">
        <f>F19</f>
        <v>21</v>
      </c>
    </row>
    <row r="19" spans="1:6" s="19" customFormat="1" ht="15.75" x14ac:dyDescent="0.2">
      <c r="A19" s="54" t="s">
        <v>153</v>
      </c>
      <c r="B19" s="50" t="s">
        <v>31</v>
      </c>
      <c r="C19" s="50" t="s">
        <v>41</v>
      </c>
      <c r="D19" s="54" t="s">
        <v>160</v>
      </c>
      <c r="E19" s="51"/>
      <c r="F19" s="48">
        <f>F20</f>
        <v>21</v>
      </c>
    </row>
    <row r="20" spans="1:6" ht="47.25" x14ac:dyDescent="0.2">
      <c r="A20" s="49" t="s">
        <v>161</v>
      </c>
      <c r="B20" s="50" t="s">
        <v>31</v>
      </c>
      <c r="C20" s="50" t="s">
        <v>41</v>
      </c>
      <c r="D20" s="49" t="s">
        <v>162</v>
      </c>
      <c r="E20" s="49"/>
      <c r="F20" s="52">
        <f>F21</f>
        <v>21</v>
      </c>
    </row>
    <row r="21" spans="1:6" ht="15.75" x14ac:dyDescent="0.2">
      <c r="A21" s="49" t="s">
        <v>163</v>
      </c>
      <c r="B21" s="50" t="s">
        <v>31</v>
      </c>
      <c r="C21" s="50" t="s">
        <v>41</v>
      </c>
      <c r="D21" s="49" t="s">
        <v>162</v>
      </c>
      <c r="E21" s="49">
        <v>500</v>
      </c>
      <c r="F21" s="52">
        <f>F22</f>
        <v>21</v>
      </c>
    </row>
    <row r="22" spans="1:6" ht="15.75" x14ac:dyDescent="0.2">
      <c r="A22" s="49" t="s">
        <v>88</v>
      </c>
      <c r="B22" s="50" t="s">
        <v>31</v>
      </c>
      <c r="C22" s="50" t="s">
        <v>41</v>
      </c>
      <c r="D22" s="49" t="s">
        <v>162</v>
      </c>
      <c r="E22" s="49">
        <v>540</v>
      </c>
      <c r="F22" s="52">
        <v>21</v>
      </c>
    </row>
    <row r="23" spans="1:6" ht="15.75" x14ac:dyDescent="0.2">
      <c r="A23" s="144" t="s">
        <v>7</v>
      </c>
      <c r="B23" s="145" t="s">
        <v>31</v>
      </c>
      <c r="C23" s="146" t="s">
        <v>39</v>
      </c>
      <c r="D23" s="147"/>
      <c r="E23" s="147"/>
      <c r="F23" s="52">
        <f>F24</f>
        <v>1472</v>
      </c>
    </row>
    <row r="24" spans="1:6" ht="15.75" x14ac:dyDescent="0.2">
      <c r="A24" s="54" t="s">
        <v>153</v>
      </c>
      <c r="B24" s="121" t="s">
        <v>31</v>
      </c>
      <c r="C24" s="115" t="s">
        <v>39</v>
      </c>
      <c r="D24" s="54" t="s">
        <v>160</v>
      </c>
      <c r="E24" s="116"/>
      <c r="F24" s="52">
        <f>F25</f>
        <v>1472</v>
      </c>
    </row>
    <row r="25" spans="1:6" ht="31.5" x14ac:dyDescent="0.2">
      <c r="A25" s="117" t="s">
        <v>238</v>
      </c>
      <c r="B25" s="121" t="s">
        <v>31</v>
      </c>
      <c r="C25" s="115" t="s">
        <v>39</v>
      </c>
      <c r="D25" s="117" t="s">
        <v>232</v>
      </c>
      <c r="E25" s="116"/>
      <c r="F25" s="52">
        <f>F26</f>
        <v>1472</v>
      </c>
    </row>
    <row r="26" spans="1:6" ht="15.75" x14ac:dyDescent="0.2">
      <c r="A26" s="117" t="s">
        <v>156</v>
      </c>
      <c r="B26" s="121" t="s">
        <v>31</v>
      </c>
      <c r="C26" s="115" t="s">
        <v>39</v>
      </c>
      <c r="D26" s="117" t="s">
        <v>232</v>
      </c>
      <c r="E26" s="156">
        <v>800</v>
      </c>
      <c r="F26" s="52">
        <f>F27</f>
        <v>1472</v>
      </c>
    </row>
    <row r="27" spans="1:6" ht="15.75" x14ac:dyDescent="0.2">
      <c r="A27" s="117" t="s">
        <v>233</v>
      </c>
      <c r="B27" s="121" t="s">
        <v>31</v>
      </c>
      <c r="C27" s="115" t="s">
        <v>39</v>
      </c>
      <c r="D27" s="117" t="s">
        <v>232</v>
      </c>
      <c r="E27" s="156">
        <v>880</v>
      </c>
      <c r="F27" s="52">
        <v>1472</v>
      </c>
    </row>
    <row r="28" spans="1:6" s="19" customFormat="1" ht="15.75" x14ac:dyDescent="0.2">
      <c r="A28" s="46" t="s">
        <v>8</v>
      </c>
      <c r="B28" s="47" t="s">
        <v>31</v>
      </c>
      <c r="C28" s="47">
        <v>11</v>
      </c>
      <c r="D28" s="47"/>
      <c r="E28" s="47"/>
      <c r="F28" s="48">
        <f>F29</f>
        <v>101</v>
      </c>
    </row>
    <row r="29" spans="1:6" s="19" customFormat="1" ht="15.75" x14ac:dyDescent="0.2">
      <c r="A29" s="54" t="s">
        <v>153</v>
      </c>
      <c r="B29" s="50" t="s">
        <v>31</v>
      </c>
      <c r="C29" s="50" t="s">
        <v>154</v>
      </c>
      <c r="D29" s="54" t="s">
        <v>160</v>
      </c>
      <c r="E29" s="54"/>
      <c r="F29" s="48">
        <f>F30</f>
        <v>101</v>
      </c>
    </row>
    <row r="30" spans="1:6" ht="15.75" x14ac:dyDescent="0.2">
      <c r="A30" s="166" t="s">
        <v>248</v>
      </c>
      <c r="B30" s="50" t="s">
        <v>31</v>
      </c>
      <c r="C30" s="50" t="s">
        <v>154</v>
      </c>
      <c r="D30" s="54" t="s">
        <v>155</v>
      </c>
      <c r="E30" s="54"/>
      <c r="F30" s="52">
        <f>F31</f>
        <v>101</v>
      </c>
    </row>
    <row r="31" spans="1:6" ht="15.75" x14ac:dyDescent="0.2">
      <c r="A31" s="54" t="s">
        <v>156</v>
      </c>
      <c r="B31" s="50" t="s">
        <v>31</v>
      </c>
      <c r="C31" s="50" t="s">
        <v>154</v>
      </c>
      <c r="D31" s="54" t="s">
        <v>155</v>
      </c>
      <c r="E31" s="55" t="s">
        <v>157</v>
      </c>
      <c r="F31" s="52">
        <f>F32</f>
        <v>101</v>
      </c>
    </row>
    <row r="32" spans="1:6" ht="15.75" x14ac:dyDescent="0.2">
      <c r="A32" s="54" t="s">
        <v>158</v>
      </c>
      <c r="B32" s="50" t="s">
        <v>31</v>
      </c>
      <c r="C32" s="50" t="s">
        <v>154</v>
      </c>
      <c r="D32" s="54" t="s">
        <v>155</v>
      </c>
      <c r="E32" s="55" t="s">
        <v>159</v>
      </c>
      <c r="F32" s="52">
        <v>101</v>
      </c>
    </row>
    <row r="33" spans="1:6" s="19" customFormat="1" ht="15.75" x14ac:dyDescent="0.2">
      <c r="A33" s="56" t="s">
        <v>9</v>
      </c>
      <c r="B33" s="57" t="s">
        <v>31</v>
      </c>
      <c r="C33" s="57" t="s">
        <v>164</v>
      </c>
      <c r="D33" s="56"/>
      <c r="E33" s="56"/>
      <c r="F33" s="48">
        <f>F34+F41+F53</f>
        <v>4978</v>
      </c>
    </row>
    <row r="34" spans="1:6" s="19" customFormat="1" ht="31.5" x14ac:dyDescent="0.2">
      <c r="A34" s="49" t="s">
        <v>267</v>
      </c>
      <c r="B34" s="50" t="s">
        <v>31</v>
      </c>
      <c r="C34" s="50" t="s">
        <v>164</v>
      </c>
      <c r="D34" s="49" t="s">
        <v>143</v>
      </c>
      <c r="E34" s="49"/>
      <c r="F34" s="48">
        <f>F35+F38</f>
        <v>976</v>
      </c>
    </row>
    <row r="35" spans="1:6" s="19" customFormat="1" ht="31.5" x14ac:dyDescent="0.2">
      <c r="A35" s="49" t="s">
        <v>165</v>
      </c>
      <c r="B35" s="50" t="s">
        <v>31</v>
      </c>
      <c r="C35" s="50" t="s">
        <v>164</v>
      </c>
      <c r="D35" s="49" t="s">
        <v>166</v>
      </c>
      <c r="E35" s="49"/>
      <c r="F35" s="48">
        <f>F36</f>
        <v>330</v>
      </c>
    </row>
    <row r="36" spans="1:6" s="19" customFormat="1" ht="31.5" x14ac:dyDescent="0.2">
      <c r="A36" s="49" t="s">
        <v>151</v>
      </c>
      <c r="B36" s="50" t="s">
        <v>31</v>
      </c>
      <c r="C36" s="50" t="s">
        <v>164</v>
      </c>
      <c r="D36" s="49" t="s">
        <v>166</v>
      </c>
      <c r="E36" s="49">
        <v>200</v>
      </c>
      <c r="F36" s="48">
        <f>F37</f>
        <v>330</v>
      </c>
    </row>
    <row r="37" spans="1:6" s="19" customFormat="1" ht="31.5" x14ac:dyDescent="0.2">
      <c r="A37" s="49" t="s">
        <v>152</v>
      </c>
      <c r="B37" s="50" t="s">
        <v>31</v>
      </c>
      <c r="C37" s="50" t="s">
        <v>164</v>
      </c>
      <c r="D37" s="49" t="s">
        <v>166</v>
      </c>
      <c r="E37" s="49">
        <v>240</v>
      </c>
      <c r="F37" s="48">
        <v>330</v>
      </c>
    </row>
    <row r="38" spans="1:6" s="19" customFormat="1" ht="15.75" x14ac:dyDescent="0.2">
      <c r="A38" s="49" t="s">
        <v>148</v>
      </c>
      <c r="B38" s="50" t="s">
        <v>31</v>
      </c>
      <c r="C38" s="50" t="s">
        <v>164</v>
      </c>
      <c r="D38" s="49" t="s">
        <v>149</v>
      </c>
      <c r="E38" s="49"/>
      <c r="F38" s="48">
        <f>F39</f>
        <v>646</v>
      </c>
    </row>
    <row r="39" spans="1:6" s="19" customFormat="1" ht="31.5" x14ac:dyDescent="0.2">
      <c r="A39" s="49" t="s">
        <v>151</v>
      </c>
      <c r="B39" s="50" t="s">
        <v>31</v>
      </c>
      <c r="C39" s="50" t="s">
        <v>164</v>
      </c>
      <c r="D39" s="49" t="s">
        <v>149</v>
      </c>
      <c r="E39" s="49">
        <v>200</v>
      </c>
      <c r="F39" s="48">
        <f>F40</f>
        <v>646</v>
      </c>
    </row>
    <row r="40" spans="1:6" s="19" customFormat="1" ht="31.5" x14ac:dyDescent="0.2">
      <c r="A40" s="49" t="s">
        <v>152</v>
      </c>
      <c r="B40" s="50" t="s">
        <v>31</v>
      </c>
      <c r="C40" s="50" t="s">
        <v>164</v>
      </c>
      <c r="D40" s="49" t="s">
        <v>149</v>
      </c>
      <c r="E40" s="49">
        <v>240</v>
      </c>
      <c r="F40" s="48">
        <v>646</v>
      </c>
    </row>
    <row r="41" spans="1:6" s="19" customFormat="1" ht="47.25" x14ac:dyDescent="0.2">
      <c r="A41" s="49" t="s">
        <v>268</v>
      </c>
      <c r="B41" s="50" t="s">
        <v>31</v>
      </c>
      <c r="C41" s="50" t="s">
        <v>164</v>
      </c>
      <c r="D41" s="49" t="s">
        <v>167</v>
      </c>
      <c r="E41" s="53"/>
      <c r="F41" s="48">
        <f>F42+F45+F49</f>
        <v>3089</v>
      </c>
    </row>
    <row r="42" spans="1:6" s="19" customFormat="1" ht="31.5" x14ac:dyDescent="0.2">
      <c r="A42" s="49" t="s">
        <v>168</v>
      </c>
      <c r="B42" s="50" t="s">
        <v>31</v>
      </c>
      <c r="C42" s="50" t="s">
        <v>164</v>
      </c>
      <c r="D42" s="49" t="s">
        <v>169</v>
      </c>
      <c r="E42" s="49"/>
      <c r="F42" s="48">
        <f>F43</f>
        <v>3039</v>
      </c>
    </row>
    <row r="43" spans="1:6" s="19" customFormat="1" ht="31.5" x14ac:dyDescent="0.2">
      <c r="A43" s="49" t="s">
        <v>151</v>
      </c>
      <c r="B43" s="50" t="s">
        <v>31</v>
      </c>
      <c r="C43" s="50" t="s">
        <v>164</v>
      </c>
      <c r="D43" s="58" t="s">
        <v>169</v>
      </c>
      <c r="E43" s="49">
        <v>200</v>
      </c>
      <c r="F43" s="48">
        <f>F44</f>
        <v>3039</v>
      </c>
    </row>
    <row r="44" spans="1:6" s="19" customFormat="1" ht="31.5" x14ac:dyDescent="0.2">
      <c r="A44" s="49" t="s">
        <v>152</v>
      </c>
      <c r="B44" s="50" t="s">
        <v>31</v>
      </c>
      <c r="C44" s="50" t="s">
        <v>164</v>
      </c>
      <c r="D44" s="58" t="s">
        <v>169</v>
      </c>
      <c r="E44" s="49">
        <v>240</v>
      </c>
      <c r="F44" s="48">
        <v>3039</v>
      </c>
    </row>
    <row r="45" spans="1:6" s="19" customFormat="1" ht="31.5" x14ac:dyDescent="0.2">
      <c r="A45" s="49" t="s">
        <v>176</v>
      </c>
      <c r="B45" s="50" t="s">
        <v>31</v>
      </c>
      <c r="C45" s="50" t="s">
        <v>164</v>
      </c>
      <c r="D45" s="58" t="s">
        <v>177</v>
      </c>
      <c r="E45" s="49"/>
      <c r="F45" s="48">
        <f>F46</f>
        <v>20</v>
      </c>
    </row>
    <row r="46" spans="1:6" s="19" customFormat="1" ht="31.5" x14ac:dyDescent="0.2">
      <c r="A46" s="49" t="s">
        <v>172</v>
      </c>
      <c r="B46" s="50" t="s">
        <v>31</v>
      </c>
      <c r="C46" s="50" t="s">
        <v>164</v>
      </c>
      <c r="D46" s="58" t="s">
        <v>178</v>
      </c>
      <c r="E46" s="49"/>
      <c r="F46" s="48">
        <f>F47</f>
        <v>20</v>
      </c>
    </row>
    <row r="47" spans="1:6" s="19" customFormat="1" ht="31.5" x14ac:dyDescent="0.2">
      <c r="A47" s="49" t="s">
        <v>151</v>
      </c>
      <c r="B47" s="50" t="s">
        <v>31</v>
      </c>
      <c r="C47" s="50" t="s">
        <v>164</v>
      </c>
      <c r="D47" s="58" t="s">
        <v>178</v>
      </c>
      <c r="E47" s="49">
        <v>200</v>
      </c>
      <c r="F47" s="48">
        <f>F48</f>
        <v>20</v>
      </c>
    </row>
    <row r="48" spans="1:6" s="19" customFormat="1" ht="31.5" x14ac:dyDescent="0.2">
      <c r="A48" s="49" t="s">
        <v>152</v>
      </c>
      <c r="B48" s="50" t="s">
        <v>31</v>
      </c>
      <c r="C48" s="50" t="s">
        <v>164</v>
      </c>
      <c r="D48" s="58" t="s">
        <v>178</v>
      </c>
      <c r="E48" s="49">
        <v>240</v>
      </c>
      <c r="F48" s="48">
        <v>20</v>
      </c>
    </row>
    <row r="49" spans="1:6" s="19" customFormat="1" ht="15.75" x14ac:dyDescent="0.2">
      <c r="A49" s="49" t="s">
        <v>170</v>
      </c>
      <c r="B49" s="50" t="s">
        <v>31</v>
      </c>
      <c r="C49" s="50" t="s">
        <v>164</v>
      </c>
      <c r="D49" s="58" t="s">
        <v>171</v>
      </c>
      <c r="E49" s="49"/>
      <c r="F49" s="48">
        <f>F50</f>
        <v>30</v>
      </c>
    </row>
    <row r="50" spans="1:6" s="19" customFormat="1" ht="31.5" x14ac:dyDescent="0.2">
      <c r="A50" s="49" t="s">
        <v>172</v>
      </c>
      <c r="B50" s="50" t="s">
        <v>31</v>
      </c>
      <c r="C50" s="50" t="s">
        <v>164</v>
      </c>
      <c r="D50" s="58" t="s">
        <v>173</v>
      </c>
      <c r="E50" s="49"/>
      <c r="F50" s="48">
        <f>F51</f>
        <v>30</v>
      </c>
    </row>
    <row r="51" spans="1:6" s="19" customFormat="1" ht="31.5" x14ac:dyDescent="0.2">
      <c r="A51" s="49" t="s">
        <v>151</v>
      </c>
      <c r="B51" s="50" t="s">
        <v>31</v>
      </c>
      <c r="C51" s="50" t="s">
        <v>164</v>
      </c>
      <c r="D51" s="58" t="s">
        <v>173</v>
      </c>
      <c r="E51" s="49">
        <v>200</v>
      </c>
      <c r="F51" s="48">
        <f>F52</f>
        <v>30</v>
      </c>
    </row>
    <row r="52" spans="1:6" s="19" customFormat="1" ht="31.5" x14ac:dyDescent="0.2">
      <c r="A52" s="49" t="s">
        <v>152</v>
      </c>
      <c r="B52" s="50" t="s">
        <v>31</v>
      </c>
      <c r="C52" s="50" t="s">
        <v>164</v>
      </c>
      <c r="D52" s="58" t="s">
        <v>173</v>
      </c>
      <c r="E52" s="49">
        <v>240</v>
      </c>
      <c r="F52" s="48">
        <v>30</v>
      </c>
    </row>
    <row r="53" spans="1:6" ht="15.75" x14ac:dyDescent="0.2">
      <c r="A53" s="54" t="s">
        <v>153</v>
      </c>
      <c r="B53" s="50" t="s">
        <v>31</v>
      </c>
      <c r="C53" s="50" t="s">
        <v>164</v>
      </c>
      <c r="D53" s="49" t="s">
        <v>160</v>
      </c>
      <c r="E53" s="49"/>
      <c r="F53" s="52">
        <f>F54</f>
        <v>913</v>
      </c>
    </row>
    <row r="54" spans="1:6" ht="15.75" x14ac:dyDescent="0.2">
      <c r="A54" s="49" t="s">
        <v>175</v>
      </c>
      <c r="B54" s="50" t="s">
        <v>31</v>
      </c>
      <c r="C54" s="50" t="s">
        <v>164</v>
      </c>
      <c r="D54" s="49" t="s">
        <v>174</v>
      </c>
      <c r="E54" s="49"/>
      <c r="F54" s="52">
        <f>F55</f>
        <v>913</v>
      </c>
    </row>
    <row r="55" spans="1:6" ht="31.5" x14ac:dyDescent="0.2">
      <c r="A55" s="49" t="s">
        <v>151</v>
      </c>
      <c r="B55" s="50" t="s">
        <v>31</v>
      </c>
      <c r="C55" s="50" t="s">
        <v>164</v>
      </c>
      <c r="D55" s="49" t="s">
        <v>174</v>
      </c>
      <c r="E55" s="49">
        <v>200</v>
      </c>
      <c r="F55" s="52">
        <f>F56</f>
        <v>913</v>
      </c>
    </row>
    <row r="56" spans="1:6" s="12" customFormat="1" ht="31.5" x14ac:dyDescent="0.25">
      <c r="A56" s="49" t="s">
        <v>152</v>
      </c>
      <c r="B56" s="50" t="s">
        <v>31</v>
      </c>
      <c r="C56" s="50" t="s">
        <v>164</v>
      </c>
      <c r="D56" s="49" t="s">
        <v>174</v>
      </c>
      <c r="E56" s="49">
        <v>240</v>
      </c>
      <c r="F56" s="52">
        <v>913</v>
      </c>
    </row>
    <row r="57" spans="1:6" s="12" customFormat="1" ht="15.75" x14ac:dyDescent="0.25">
      <c r="A57" s="43" t="s">
        <v>10</v>
      </c>
      <c r="B57" s="44" t="s">
        <v>35</v>
      </c>
      <c r="C57" s="44" t="s">
        <v>32</v>
      </c>
      <c r="D57" s="59"/>
      <c r="E57" s="59"/>
      <c r="F57" s="45">
        <f>F58</f>
        <v>2593</v>
      </c>
    </row>
    <row r="58" spans="1:6" s="19" customFormat="1" ht="15.75" x14ac:dyDescent="0.2">
      <c r="A58" s="46" t="s">
        <v>11</v>
      </c>
      <c r="B58" s="47" t="s">
        <v>35</v>
      </c>
      <c r="C58" s="47" t="s">
        <v>36</v>
      </c>
      <c r="D58" s="47"/>
      <c r="E58" s="47"/>
      <c r="F58" s="48">
        <f>F59</f>
        <v>2593</v>
      </c>
    </row>
    <row r="59" spans="1:6" s="19" customFormat="1" ht="47.25" x14ac:dyDescent="0.2">
      <c r="A59" s="49" t="s">
        <v>269</v>
      </c>
      <c r="B59" s="50" t="s">
        <v>35</v>
      </c>
      <c r="C59" s="50" t="s">
        <v>36</v>
      </c>
      <c r="D59" s="60" t="s">
        <v>179</v>
      </c>
      <c r="E59" s="53"/>
      <c r="F59" s="48">
        <f>F60+F63</f>
        <v>2593</v>
      </c>
    </row>
    <row r="60" spans="1:6" s="19" customFormat="1" ht="31.5" x14ac:dyDescent="0.2">
      <c r="A60" s="49" t="s">
        <v>180</v>
      </c>
      <c r="B60" s="50" t="s">
        <v>35</v>
      </c>
      <c r="C60" s="50" t="s">
        <v>36</v>
      </c>
      <c r="D60" s="60" t="s">
        <v>181</v>
      </c>
      <c r="E60" s="49"/>
      <c r="F60" s="48">
        <f>F61</f>
        <v>1768</v>
      </c>
    </row>
    <row r="61" spans="1:6" s="19" customFormat="1" ht="63" x14ac:dyDescent="0.2">
      <c r="A61" s="49" t="s">
        <v>150</v>
      </c>
      <c r="B61" s="50" t="s">
        <v>35</v>
      </c>
      <c r="C61" s="50" t="s">
        <v>36</v>
      </c>
      <c r="D61" s="60" t="s">
        <v>181</v>
      </c>
      <c r="E61" s="49">
        <v>100</v>
      </c>
      <c r="F61" s="48">
        <f>F62</f>
        <v>1768</v>
      </c>
    </row>
    <row r="62" spans="1:6" s="19" customFormat="1" ht="31.5" x14ac:dyDescent="0.2">
      <c r="A62" s="49" t="s">
        <v>147</v>
      </c>
      <c r="B62" s="50" t="s">
        <v>35</v>
      </c>
      <c r="C62" s="50" t="s">
        <v>36</v>
      </c>
      <c r="D62" s="60" t="s">
        <v>181</v>
      </c>
      <c r="E62" s="49">
        <v>120</v>
      </c>
      <c r="F62" s="48">
        <v>1768</v>
      </c>
    </row>
    <row r="63" spans="1:6" s="19" customFormat="1" ht="47.25" x14ac:dyDescent="0.2">
      <c r="A63" s="155" t="s">
        <v>246</v>
      </c>
      <c r="B63" s="50" t="s">
        <v>35</v>
      </c>
      <c r="C63" s="50" t="s">
        <v>36</v>
      </c>
      <c r="D63" s="157" t="s">
        <v>245</v>
      </c>
      <c r="E63" s="49"/>
      <c r="F63" s="48">
        <f>F64+F66</f>
        <v>825</v>
      </c>
    </row>
    <row r="64" spans="1:6" s="19" customFormat="1" ht="63" x14ac:dyDescent="0.2">
      <c r="A64" s="49" t="s">
        <v>150</v>
      </c>
      <c r="B64" s="50" t="s">
        <v>35</v>
      </c>
      <c r="C64" s="50" t="s">
        <v>36</v>
      </c>
      <c r="D64" s="60" t="s">
        <v>245</v>
      </c>
      <c r="E64" s="49">
        <v>100</v>
      </c>
      <c r="F64" s="48">
        <f>F65</f>
        <v>772</v>
      </c>
    </row>
    <row r="65" spans="1:6" s="19" customFormat="1" ht="31.5" x14ac:dyDescent="0.2">
      <c r="A65" s="49" t="s">
        <v>147</v>
      </c>
      <c r="B65" s="50" t="s">
        <v>35</v>
      </c>
      <c r="C65" s="50" t="s">
        <v>36</v>
      </c>
      <c r="D65" s="60" t="s">
        <v>245</v>
      </c>
      <c r="E65" s="49">
        <v>120</v>
      </c>
      <c r="F65" s="48">
        <v>772</v>
      </c>
    </row>
    <row r="66" spans="1:6" s="19" customFormat="1" ht="31.5" x14ac:dyDescent="0.2">
      <c r="A66" s="49" t="s">
        <v>151</v>
      </c>
      <c r="B66" s="50" t="s">
        <v>35</v>
      </c>
      <c r="C66" s="50" t="s">
        <v>36</v>
      </c>
      <c r="D66" s="60" t="s">
        <v>245</v>
      </c>
      <c r="E66" s="49">
        <v>200</v>
      </c>
      <c r="F66" s="48">
        <f>F67</f>
        <v>53</v>
      </c>
    </row>
    <row r="67" spans="1:6" s="19" customFormat="1" ht="31.5" x14ac:dyDescent="0.2">
      <c r="A67" s="49" t="s">
        <v>152</v>
      </c>
      <c r="B67" s="50" t="s">
        <v>35</v>
      </c>
      <c r="C67" s="50" t="s">
        <v>36</v>
      </c>
      <c r="D67" s="60" t="s">
        <v>245</v>
      </c>
      <c r="E67" s="49">
        <v>240</v>
      </c>
      <c r="F67" s="48">
        <v>53</v>
      </c>
    </row>
    <row r="68" spans="1:6" s="12" customFormat="1" ht="15.75" x14ac:dyDescent="0.25">
      <c r="A68" s="43" t="s">
        <v>12</v>
      </c>
      <c r="B68" s="44" t="s">
        <v>36</v>
      </c>
      <c r="C68" s="44" t="s">
        <v>32</v>
      </c>
      <c r="D68" s="44"/>
      <c r="E68" s="44"/>
      <c r="F68" s="45">
        <f>F69+F87</f>
        <v>3579</v>
      </c>
    </row>
    <row r="69" spans="1:6" s="19" customFormat="1" ht="31.5" x14ac:dyDescent="0.2">
      <c r="A69" s="61" t="s">
        <v>13</v>
      </c>
      <c r="B69" s="47" t="s">
        <v>36</v>
      </c>
      <c r="C69" s="47">
        <v>10</v>
      </c>
      <c r="D69" s="47"/>
      <c r="E69" s="47"/>
      <c r="F69" s="48">
        <f>F70</f>
        <v>3038</v>
      </c>
    </row>
    <row r="70" spans="1:6" ht="47.25" x14ac:dyDescent="0.2">
      <c r="A70" s="54" t="s">
        <v>270</v>
      </c>
      <c r="B70" s="50" t="s">
        <v>36</v>
      </c>
      <c r="C70" s="50" t="s">
        <v>183</v>
      </c>
      <c r="D70" s="54" t="s">
        <v>184</v>
      </c>
      <c r="E70" s="54"/>
      <c r="F70" s="52">
        <f>F71+F75+F83+F79</f>
        <v>3038</v>
      </c>
    </row>
    <row r="71" spans="1:6" ht="31.5" x14ac:dyDescent="0.2">
      <c r="A71" s="49" t="s">
        <v>185</v>
      </c>
      <c r="B71" s="50" t="s">
        <v>36</v>
      </c>
      <c r="C71" s="50" t="s">
        <v>183</v>
      </c>
      <c r="D71" s="49" t="s">
        <v>186</v>
      </c>
      <c r="E71" s="49"/>
      <c r="F71" s="52">
        <f>F72</f>
        <v>55</v>
      </c>
    </row>
    <row r="72" spans="1:6" ht="31.5" x14ac:dyDescent="0.2">
      <c r="A72" s="49" t="s">
        <v>187</v>
      </c>
      <c r="B72" s="50" t="s">
        <v>36</v>
      </c>
      <c r="C72" s="50" t="s">
        <v>183</v>
      </c>
      <c r="D72" s="62" t="s">
        <v>188</v>
      </c>
      <c r="E72" s="49"/>
      <c r="F72" s="52">
        <f>F73</f>
        <v>55</v>
      </c>
    </row>
    <row r="73" spans="1:6" ht="31.5" x14ac:dyDescent="0.2">
      <c r="A73" s="49" t="s">
        <v>151</v>
      </c>
      <c r="B73" s="50" t="s">
        <v>36</v>
      </c>
      <c r="C73" s="50" t="s">
        <v>183</v>
      </c>
      <c r="D73" s="62" t="s">
        <v>188</v>
      </c>
      <c r="E73" s="49">
        <v>200</v>
      </c>
      <c r="F73" s="52">
        <f>F74</f>
        <v>55</v>
      </c>
    </row>
    <row r="74" spans="1:6" ht="31.5" x14ac:dyDescent="0.2">
      <c r="A74" s="49" t="s">
        <v>152</v>
      </c>
      <c r="B74" s="50" t="s">
        <v>36</v>
      </c>
      <c r="C74" s="50" t="s">
        <v>183</v>
      </c>
      <c r="D74" s="62" t="s">
        <v>188</v>
      </c>
      <c r="E74" s="49">
        <v>240</v>
      </c>
      <c r="F74" s="52">
        <v>55</v>
      </c>
    </row>
    <row r="75" spans="1:6" ht="63" x14ac:dyDescent="0.2">
      <c r="A75" s="54" t="s">
        <v>189</v>
      </c>
      <c r="B75" s="50" t="s">
        <v>36</v>
      </c>
      <c r="C75" s="50" t="s">
        <v>183</v>
      </c>
      <c r="D75" s="49" t="s">
        <v>190</v>
      </c>
      <c r="E75" s="54"/>
      <c r="F75" s="52">
        <f>F76</f>
        <v>568</v>
      </c>
    </row>
    <row r="76" spans="1:6" ht="31.5" x14ac:dyDescent="0.2">
      <c r="A76" s="54" t="s">
        <v>187</v>
      </c>
      <c r="B76" s="50" t="s">
        <v>36</v>
      </c>
      <c r="C76" s="50" t="s">
        <v>183</v>
      </c>
      <c r="D76" s="62" t="s">
        <v>191</v>
      </c>
      <c r="E76" s="54"/>
      <c r="F76" s="52">
        <f>F77</f>
        <v>568</v>
      </c>
    </row>
    <row r="77" spans="1:6" ht="31.5" x14ac:dyDescent="0.2">
      <c r="A77" s="49" t="s">
        <v>151</v>
      </c>
      <c r="B77" s="50" t="s">
        <v>36</v>
      </c>
      <c r="C77" s="50" t="s">
        <v>183</v>
      </c>
      <c r="D77" s="62" t="s">
        <v>191</v>
      </c>
      <c r="E77" s="49">
        <v>200</v>
      </c>
      <c r="F77" s="52">
        <f>F78</f>
        <v>568</v>
      </c>
    </row>
    <row r="78" spans="1:6" ht="31.5" x14ac:dyDescent="0.2">
      <c r="A78" s="49" t="s">
        <v>152</v>
      </c>
      <c r="B78" s="50" t="s">
        <v>36</v>
      </c>
      <c r="C78" s="50" t="s">
        <v>183</v>
      </c>
      <c r="D78" s="62" t="s">
        <v>191</v>
      </c>
      <c r="E78" s="49">
        <v>240</v>
      </c>
      <c r="F78" s="52">
        <v>568</v>
      </c>
    </row>
    <row r="79" spans="1:6" ht="31.5" x14ac:dyDescent="0.2">
      <c r="A79" s="155" t="s">
        <v>242</v>
      </c>
      <c r="B79" s="50" t="s">
        <v>36</v>
      </c>
      <c r="C79" s="50" t="s">
        <v>183</v>
      </c>
      <c r="D79" s="49" t="s">
        <v>243</v>
      </c>
      <c r="E79" s="54"/>
      <c r="F79" s="52">
        <f>F80</f>
        <v>1751</v>
      </c>
    </row>
    <row r="80" spans="1:6" ht="31.5" x14ac:dyDescent="0.2">
      <c r="A80" s="54" t="s">
        <v>187</v>
      </c>
      <c r="B80" s="50" t="s">
        <v>36</v>
      </c>
      <c r="C80" s="50" t="s">
        <v>183</v>
      </c>
      <c r="D80" s="62" t="s">
        <v>244</v>
      </c>
      <c r="E80" s="54"/>
      <c r="F80" s="52">
        <f>F81</f>
        <v>1751</v>
      </c>
    </row>
    <row r="81" spans="1:6" ht="31.5" x14ac:dyDescent="0.2">
      <c r="A81" s="49" t="s">
        <v>151</v>
      </c>
      <c r="B81" s="50" t="s">
        <v>36</v>
      </c>
      <c r="C81" s="50" t="s">
        <v>183</v>
      </c>
      <c r="D81" s="62" t="s">
        <v>244</v>
      </c>
      <c r="E81" s="49">
        <v>200</v>
      </c>
      <c r="F81" s="52">
        <f>F82</f>
        <v>1751</v>
      </c>
    </row>
    <row r="82" spans="1:6" ht="31.5" x14ac:dyDescent="0.2">
      <c r="A82" s="49" t="s">
        <v>152</v>
      </c>
      <c r="B82" s="50" t="s">
        <v>36</v>
      </c>
      <c r="C82" s="50" t="s">
        <v>183</v>
      </c>
      <c r="D82" s="62" t="s">
        <v>244</v>
      </c>
      <c r="E82" s="49">
        <v>240</v>
      </c>
      <c r="F82" s="52">
        <v>1751</v>
      </c>
    </row>
    <row r="83" spans="1:6" ht="15.75" x14ac:dyDescent="0.2">
      <c r="A83" s="49" t="s">
        <v>196</v>
      </c>
      <c r="B83" s="50" t="s">
        <v>36</v>
      </c>
      <c r="C83" s="50" t="s">
        <v>183</v>
      </c>
      <c r="D83" s="49" t="s">
        <v>197</v>
      </c>
      <c r="E83" s="49"/>
      <c r="F83" s="52">
        <f>F84</f>
        <v>664</v>
      </c>
    </row>
    <row r="84" spans="1:6" ht="15.75" x14ac:dyDescent="0.2">
      <c r="A84" s="63" t="s">
        <v>194</v>
      </c>
      <c r="B84" s="50" t="s">
        <v>36</v>
      </c>
      <c r="C84" s="50" t="s">
        <v>183</v>
      </c>
      <c r="D84" s="49" t="s">
        <v>198</v>
      </c>
      <c r="E84" s="49"/>
      <c r="F84" s="52">
        <f>F85</f>
        <v>664</v>
      </c>
    </row>
    <row r="85" spans="1:6" ht="47.25" x14ac:dyDescent="0.2">
      <c r="A85" s="64" t="s">
        <v>199</v>
      </c>
      <c r="B85" s="50" t="s">
        <v>36</v>
      </c>
      <c r="C85" s="50" t="s">
        <v>183</v>
      </c>
      <c r="D85" s="49" t="s">
        <v>198</v>
      </c>
      <c r="E85" s="49">
        <v>600</v>
      </c>
      <c r="F85" s="52">
        <f>F86</f>
        <v>664</v>
      </c>
    </row>
    <row r="86" spans="1:6" ht="63" x14ac:dyDescent="0.2">
      <c r="A86" s="49" t="s">
        <v>200</v>
      </c>
      <c r="B86" s="50" t="s">
        <v>36</v>
      </c>
      <c r="C86" s="50" t="s">
        <v>183</v>
      </c>
      <c r="D86" s="49" t="s">
        <v>198</v>
      </c>
      <c r="E86" s="49">
        <v>630</v>
      </c>
      <c r="F86" s="52">
        <v>664</v>
      </c>
    </row>
    <row r="87" spans="1:6" s="19" customFormat="1" ht="31.5" x14ac:dyDescent="0.2">
      <c r="A87" s="46" t="s">
        <v>14</v>
      </c>
      <c r="B87" s="47" t="s">
        <v>36</v>
      </c>
      <c r="C87" s="47">
        <v>14</v>
      </c>
      <c r="D87" s="47"/>
      <c r="E87" s="47"/>
      <c r="F87" s="48">
        <f>F88</f>
        <v>541</v>
      </c>
    </row>
    <row r="88" spans="1:6" s="19" customFormat="1" ht="47.25" x14ac:dyDescent="0.2">
      <c r="A88" s="49" t="s">
        <v>270</v>
      </c>
      <c r="B88" s="50" t="s">
        <v>36</v>
      </c>
      <c r="C88" s="50" t="s">
        <v>53</v>
      </c>
      <c r="D88" s="54" t="s">
        <v>184</v>
      </c>
      <c r="E88" s="54"/>
      <c r="F88" s="48">
        <f>F89</f>
        <v>541</v>
      </c>
    </row>
    <row r="89" spans="1:6" ht="44.25" customHeight="1" x14ac:dyDescent="0.2">
      <c r="A89" s="65" t="s">
        <v>247</v>
      </c>
      <c r="B89" s="50" t="s">
        <v>36</v>
      </c>
      <c r="C89" s="50" t="s">
        <v>53</v>
      </c>
      <c r="D89" s="49" t="s">
        <v>201</v>
      </c>
      <c r="E89" s="54"/>
      <c r="F89" s="52">
        <f>F90</f>
        <v>541</v>
      </c>
    </row>
    <row r="90" spans="1:6" ht="47.25" x14ac:dyDescent="0.2">
      <c r="A90" s="49" t="s">
        <v>161</v>
      </c>
      <c r="B90" s="50" t="s">
        <v>36</v>
      </c>
      <c r="C90" s="50" t="s">
        <v>53</v>
      </c>
      <c r="D90" s="49" t="s">
        <v>202</v>
      </c>
      <c r="E90" s="49"/>
      <c r="F90" s="52">
        <f>F91</f>
        <v>541</v>
      </c>
    </row>
    <row r="91" spans="1:6" ht="15.75" x14ac:dyDescent="0.2">
      <c r="A91" s="49" t="s">
        <v>163</v>
      </c>
      <c r="B91" s="50" t="s">
        <v>36</v>
      </c>
      <c r="C91" s="50" t="s">
        <v>53</v>
      </c>
      <c r="D91" s="49" t="s">
        <v>202</v>
      </c>
      <c r="E91" s="49">
        <v>500</v>
      </c>
      <c r="F91" s="52">
        <f>F92</f>
        <v>541</v>
      </c>
    </row>
    <row r="92" spans="1:6" ht="15.75" x14ac:dyDescent="0.2">
      <c r="A92" s="49" t="s">
        <v>88</v>
      </c>
      <c r="B92" s="50" t="s">
        <v>36</v>
      </c>
      <c r="C92" s="50" t="s">
        <v>53</v>
      </c>
      <c r="D92" s="49" t="s">
        <v>202</v>
      </c>
      <c r="E92" s="49">
        <v>540</v>
      </c>
      <c r="F92" s="52">
        <v>541</v>
      </c>
    </row>
    <row r="93" spans="1:6" s="12" customFormat="1" ht="15.75" x14ac:dyDescent="0.25">
      <c r="A93" s="43" t="s">
        <v>15</v>
      </c>
      <c r="B93" s="44" t="s">
        <v>37</v>
      </c>
      <c r="C93" s="44" t="s">
        <v>32</v>
      </c>
      <c r="D93" s="44"/>
      <c r="E93" s="44"/>
      <c r="F93" s="45">
        <f>F94</f>
        <v>6513</v>
      </c>
    </row>
    <row r="94" spans="1:6" s="19" customFormat="1" ht="15.75" x14ac:dyDescent="0.2">
      <c r="A94" s="46" t="s">
        <v>17</v>
      </c>
      <c r="B94" s="47" t="s">
        <v>37</v>
      </c>
      <c r="C94" s="47" t="s">
        <v>42</v>
      </c>
      <c r="D94" s="47"/>
      <c r="E94" s="47"/>
      <c r="F94" s="48">
        <f>F95</f>
        <v>6513</v>
      </c>
    </row>
    <row r="95" spans="1:6" s="19" customFormat="1" ht="31.5" x14ac:dyDescent="0.2">
      <c r="A95" s="49" t="s">
        <v>214</v>
      </c>
      <c r="B95" s="66" t="s">
        <v>37</v>
      </c>
      <c r="C95" s="66" t="s">
        <v>42</v>
      </c>
      <c r="D95" s="49" t="s">
        <v>203</v>
      </c>
      <c r="E95" s="49"/>
      <c r="F95" s="48">
        <f>F96+F100</f>
        <v>6513</v>
      </c>
    </row>
    <row r="96" spans="1:6" s="19" customFormat="1" ht="31.5" x14ac:dyDescent="0.2">
      <c r="A96" s="49" t="s">
        <v>204</v>
      </c>
      <c r="B96" s="66" t="s">
        <v>37</v>
      </c>
      <c r="C96" s="66" t="s">
        <v>42</v>
      </c>
      <c r="D96" s="49" t="s">
        <v>205</v>
      </c>
      <c r="E96" s="49"/>
      <c r="F96" s="48">
        <f>F97</f>
        <v>6138</v>
      </c>
    </row>
    <row r="97" spans="1:6" s="19" customFormat="1" ht="15.75" x14ac:dyDescent="0.2">
      <c r="A97" s="58" t="s">
        <v>206</v>
      </c>
      <c r="B97" s="66" t="s">
        <v>37</v>
      </c>
      <c r="C97" s="66" t="s">
        <v>42</v>
      </c>
      <c r="D97" s="49" t="s">
        <v>207</v>
      </c>
      <c r="E97" s="49"/>
      <c r="F97" s="48">
        <f>F98</f>
        <v>6138</v>
      </c>
    </row>
    <row r="98" spans="1:6" s="19" customFormat="1" ht="31.5" x14ac:dyDescent="0.2">
      <c r="A98" s="49" t="s">
        <v>151</v>
      </c>
      <c r="B98" s="66" t="s">
        <v>37</v>
      </c>
      <c r="C98" s="66" t="s">
        <v>42</v>
      </c>
      <c r="D98" s="49" t="s">
        <v>207</v>
      </c>
      <c r="E98" s="49">
        <v>200</v>
      </c>
      <c r="F98" s="48">
        <f>F99</f>
        <v>6138</v>
      </c>
    </row>
    <row r="99" spans="1:6" s="19" customFormat="1" ht="31.5" x14ac:dyDescent="0.2">
      <c r="A99" s="49" t="s">
        <v>152</v>
      </c>
      <c r="B99" s="66" t="s">
        <v>37</v>
      </c>
      <c r="C99" s="66" t="s">
        <v>42</v>
      </c>
      <c r="D99" s="49" t="s">
        <v>207</v>
      </c>
      <c r="E99" s="49">
        <v>240</v>
      </c>
      <c r="F99" s="48">
        <v>6138</v>
      </c>
    </row>
    <row r="100" spans="1:6" s="19" customFormat="1" ht="31.5" x14ac:dyDescent="0.2">
      <c r="A100" s="49" t="s">
        <v>208</v>
      </c>
      <c r="B100" s="66" t="s">
        <v>37</v>
      </c>
      <c r="C100" s="66" t="s">
        <v>42</v>
      </c>
      <c r="D100" s="49" t="s">
        <v>209</v>
      </c>
      <c r="E100" s="49"/>
      <c r="F100" s="48">
        <f>F101</f>
        <v>375</v>
      </c>
    </row>
    <row r="101" spans="1:6" ht="15.75" x14ac:dyDescent="0.2">
      <c r="A101" s="58" t="s">
        <v>206</v>
      </c>
      <c r="B101" s="66" t="s">
        <v>37</v>
      </c>
      <c r="C101" s="66" t="s">
        <v>42</v>
      </c>
      <c r="D101" s="49" t="s">
        <v>210</v>
      </c>
      <c r="E101" s="49"/>
      <c r="F101" s="52">
        <f>F102</f>
        <v>375</v>
      </c>
    </row>
    <row r="102" spans="1:6" ht="31.5" x14ac:dyDescent="0.2">
      <c r="A102" s="49" t="s">
        <v>151</v>
      </c>
      <c r="B102" s="66" t="s">
        <v>37</v>
      </c>
      <c r="C102" s="66" t="s">
        <v>42</v>
      </c>
      <c r="D102" s="49" t="s">
        <v>210</v>
      </c>
      <c r="E102" s="49">
        <v>200</v>
      </c>
      <c r="F102" s="52">
        <f>F103</f>
        <v>375</v>
      </c>
    </row>
    <row r="103" spans="1:6" ht="31.5" x14ac:dyDescent="0.2">
      <c r="A103" s="49" t="s">
        <v>152</v>
      </c>
      <c r="B103" s="66" t="s">
        <v>37</v>
      </c>
      <c r="C103" s="66" t="s">
        <v>42</v>
      </c>
      <c r="D103" s="49" t="s">
        <v>210</v>
      </c>
      <c r="E103" s="49">
        <v>240</v>
      </c>
      <c r="F103" s="52">
        <v>375</v>
      </c>
    </row>
    <row r="104" spans="1:6" s="12" customFormat="1" ht="15.75" x14ac:dyDescent="0.25">
      <c r="A104" s="43" t="s">
        <v>18</v>
      </c>
      <c r="B104" s="44" t="s">
        <v>38</v>
      </c>
      <c r="C104" s="44" t="s">
        <v>32</v>
      </c>
      <c r="D104" s="44"/>
      <c r="E104" s="44"/>
      <c r="F104" s="45">
        <f>F105+F115+F110</f>
        <v>23365</v>
      </c>
    </row>
    <row r="105" spans="1:6" s="19" customFormat="1" ht="15.75" x14ac:dyDescent="0.2">
      <c r="A105" s="46" t="s">
        <v>19</v>
      </c>
      <c r="B105" s="67" t="s">
        <v>38</v>
      </c>
      <c r="C105" s="67" t="s">
        <v>31</v>
      </c>
      <c r="D105" s="47"/>
      <c r="E105" s="47"/>
      <c r="F105" s="48">
        <f>F106</f>
        <v>551</v>
      </c>
    </row>
    <row r="106" spans="1:6" s="19" customFormat="1" ht="47.25" x14ac:dyDescent="0.2">
      <c r="A106" s="49" t="s">
        <v>271</v>
      </c>
      <c r="B106" s="50" t="s">
        <v>38</v>
      </c>
      <c r="C106" s="50" t="s">
        <v>31</v>
      </c>
      <c r="D106" s="49" t="s">
        <v>167</v>
      </c>
      <c r="E106" s="47"/>
      <c r="F106" s="48">
        <f>F107</f>
        <v>551</v>
      </c>
    </row>
    <row r="107" spans="1:6" ht="63" x14ac:dyDescent="0.2">
      <c r="A107" s="49" t="s">
        <v>211</v>
      </c>
      <c r="B107" s="50" t="s">
        <v>38</v>
      </c>
      <c r="C107" s="50" t="s">
        <v>31</v>
      </c>
      <c r="D107" s="49" t="s">
        <v>212</v>
      </c>
      <c r="E107" s="67"/>
      <c r="F107" s="52">
        <f>F108</f>
        <v>551</v>
      </c>
    </row>
    <row r="108" spans="1:6" ht="38.25" customHeight="1" x14ac:dyDescent="0.2">
      <c r="A108" s="49" t="s">
        <v>151</v>
      </c>
      <c r="B108" s="50" t="s">
        <v>38</v>
      </c>
      <c r="C108" s="50" t="s">
        <v>31</v>
      </c>
      <c r="D108" s="49" t="s">
        <v>213</v>
      </c>
      <c r="E108" s="49">
        <v>200</v>
      </c>
      <c r="F108" s="52">
        <f>F109</f>
        <v>551</v>
      </c>
    </row>
    <row r="109" spans="1:6" ht="31.5" x14ac:dyDescent="0.2">
      <c r="A109" s="49" t="s">
        <v>152</v>
      </c>
      <c r="B109" s="50" t="s">
        <v>38</v>
      </c>
      <c r="C109" s="50" t="s">
        <v>31</v>
      </c>
      <c r="D109" s="49" t="s">
        <v>213</v>
      </c>
      <c r="E109" s="49">
        <v>240</v>
      </c>
      <c r="F109" s="52">
        <v>551</v>
      </c>
    </row>
    <row r="110" spans="1:6" ht="15.75" x14ac:dyDescent="0.2">
      <c r="A110" s="212" t="s">
        <v>258</v>
      </c>
      <c r="B110" s="213" t="s">
        <v>38</v>
      </c>
      <c r="C110" s="213" t="s">
        <v>35</v>
      </c>
      <c r="D110" s="214"/>
      <c r="E110" s="214"/>
      <c r="F110" s="48">
        <f>F111</f>
        <v>550</v>
      </c>
    </row>
    <row r="111" spans="1:6" ht="15.75" x14ac:dyDescent="0.2">
      <c r="A111" s="154" t="s">
        <v>153</v>
      </c>
      <c r="B111" s="134" t="s">
        <v>38</v>
      </c>
      <c r="C111" s="134" t="s">
        <v>35</v>
      </c>
      <c r="D111" s="133"/>
      <c r="E111" s="133"/>
      <c r="F111" s="52">
        <f>F112</f>
        <v>550</v>
      </c>
    </row>
    <row r="112" spans="1:6" ht="15.75" x14ac:dyDescent="0.2">
      <c r="A112" s="154" t="s">
        <v>262</v>
      </c>
      <c r="B112" s="134" t="s">
        <v>38</v>
      </c>
      <c r="C112" s="134" t="s">
        <v>35</v>
      </c>
      <c r="D112" s="133" t="s">
        <v>263</v>
      </c>
      <c r="E112" s="133"/>
      <c r="F112" s="52">
        <f>F113</f>
        <v>550</v>
      </c>
    </row>
    <row r="113" spans="1:6" ht="15.75" x14ac:dyDescent="0.2">
      <c r="A113" s="154" t="s">
        <v>264</v>
      </c>
      <c r="B113" s="134" t="s">
        <v>38</v>
      </c>
      <c r="C113" s="134" t="s">
        <v>35</v>
      </c>
      <c r="D113" s="133" t="s">
        <v>263</v>
      </c>
      <c r="E113" s="133">
        <v>200</v>
      </c>
      <c r="F113" s="52">
        <f>F114</f>
        <v>550</v>
      </c>
    </row>
    <row r="114" spans="1:6" ht="31.5" x14ac:dyDescent="0.2">
      <c r="A114" s="154" t="s">
        <v>152</v>
      </c>
      <c r="B114" s="134" t="s">
        <v>38</v>
      </c>
      <c r="C114" s="134" t="s">
        <v>35</v>
      </c>
      <c r="D114" s="133" t="s">
        <v>263</v>
      </c>
      <c r="E114" s="133">
        <v>240</v>
      </c>
      <c r="F114" s="52">
        <v>550</v>
      </c>
    </row>
    <row r="115" spans="1:6" s="19" customFormat="1" ht="15.75" x14ac:dyDescent="0.2">
      <c r="A115" s="46" t="s">
        <v>20</v>
      </c>
      <c r="B115" s="47" t="s">
        <v>38</v>
      </c>
      <c r="C115" s="47" t="s">
        <v>36</v>
      </c>
      <c r="D115" s="47"/>
      <c r="E115" s="47"/>
      <c r="F115" s="48">
        <f>F116</f>
        <v>22264</v>
      </c>
    </row>
    <row r="116" spans="1:6" s="19" customFormat="1" ht="31.5" x14ac:dyDescent="0.2">
      <c r="A116" s="49" t="s">
        <v>272</v>
      </c>
      <c r="B116" s="66" t="s">
        <v>38</v>
      </c>
      <c r="C116" s="66" t="s">
        <v>36</v>
      </c>
      <c r="D116" s="49" t="s">
        <v>215</v>
      </c>
      <c r="E116" s="49"/>
      <c r="F116" s="48">
        <f>F117</f>
        <v>22264</v>
      </c>
    </row>
    <row r="117" spans="1:6" s="19" customFormat="1" ht="31.5" x14ac:dyDescent="0.2">
      <c r="A117" s="49" t="s">
        <v>216</v>
      </c>
      <c r="B117" s="66" t="s">
        <v>38</v>
      </c>
      <c r="C117" s="66" t="s">
        <v>36</v>
      </c>
      <c r="D117" s="68" t="s">
        <v>217</v>
      </c>
      <c r="E117" s="49"/>
      <c r="F117" s="48">
        <f>F118+F121</f>
        <v>22264</v>
      </c>
    </row>
    <row r="118" spans="1:6" s="19" customFormat="1" ht="15.75" x14ac:dyDescent="0.25">
      <c r="A118" s="73" t="s">
        <v>218</v>
      </c>
      <c r="B118" s="66" t="s">
        <v>38</v>
      </c>
      <c r="C118" s="66" t="s">
        <v>36</v>
      </c>
      <c r="D118" s="68" t="s">
        <v>219</v>
      </c>
      <c r="E118" s="49"/>
      <c r="F118" s="48">
        <f>F119</f>
        <v>20762</v>
      </c>
    </row>
    <row r="119" spans="1:6" s="19" customFormat="1" ht="31.5" x14ac:dyDescent="0.2">
      <c r="A119" s="49" t="s">
        <v>151</v>
      </c>
      <c r="B119" s="66" t="s">
        <v>38</v>
      </c>
      <c r="C119" s="66" t="s">
        <v>36</v>
      </c>
      <c r="D119" s="68" t="s">
        <v>219</v>
      </c>
      <c r="E119" s="49">
        <v>200</v>
      </c>
      <c r="F119" s="48">
        <f>F120</f>
        <v>20762</v>
      </c>
    </row>
    <row r="120" spans="1:6" s="19" customFormat="1" ht="31.5" x14ac:dyDescent="0.2">
      <c r="A120" s="49" t="s">
        <v>152</v>
      </c>
      <c r="B120" s="66" t="s">
        <v>38</v>
      </c>
      <c r="C120" s="66" t="s">
        <v>36</v>
      </c>
      <c r="D120" s="68" t="s">
        <v>219</v>
      </c>
      <c r="E120" s="49">
        <v>240</v>
      </c>
      <c r="F120" s="48">
        <v>20762</v>
      </c>
    </row>
    <row r="121" spans="1:6" s="19" customFormat="1" ht="31.5" x14ac:dyDescent="0.2">
      <c r="A121" s="109" t="s">
        <v>220</v>
      </c>
      <c r="B121" s="66" t="s">
        <v>38</v>
      </c>
      <c r="C121" s="66" t="s">
        <v>36</v>
      </c>
      <c r="D121" s="49" t="s">
        <v>221</v>
      </c>
      <c r="E121" s="49"/>
      <c r="F121" s="48">
        <f>F122</f>
        <v>1502</v>
      </c>
    </row>
    <row r="122" spans="1:6" s="19" customFormat="1" ht="31.5" x14ac:dyDescent="0.2">
      <c r="A122" s="49" t="s">
        <v>151</v>
      </c>
      <c r="B122" s="66" t="s">
        <v>38</v>
      </c>
      <c r="C122" s="66" t="s">
        <v>36</v>
      </c>
      <c r="D122" s="49" t="s">
        <v>221</v>
      </c>
      <c r="E122" s="49">
        <v>200</v>
      </c>
      <c r="F122" s="48">
        <f>F123</f>
        <v>1502</v>
      </c>
    </row>
    <row r="123" spans="1:6" s="19" customFormat="1" ht="31.5" x14ac:dyDescent="0.2">
      <c r="A123" s="49" t="s">
        <v>152</v>
      </c>
      <c r="B123" s="66" t="s">
        <v>38</v>
      </c>
      <c r="C123" s="66" t="s">
        <v>36</v>
      </c>
      <c r="D123" s="49" t="s">
        <v>221</v>
      </c>
      <c r="E123" s="49">
        <v>240</v>
      </c>
      <c r="F123" s="48">
        <v>1502</v>
      </c>
    </row>
    <row r="124" spans="1:6" s="12" customFormat="1" ht="15.75" x14ac:dyDescent="0.25">
      <c r="A124" s="43" t="s">
        <v>21</v>
      </c>
      <c r="B124" s="44" t="s">
        <v>39</v>
      </c>
      <c r="C124" s="44" t="s">
        <v>32</v>
      </c>
      <c r="D124" s="44"/>
      <c r="E124" s="44"/>
      <c r="F124" s="45">
        <f>F130+F125</f>
        <v>180</v>
      </c>
    </row>
    <row r="125" spans="1:6" s="12" customFormat="1" ht="31.5" x14ac:dyDescent="0.25">
      <c r="A125" s="96" t="s">
        <v>259</v>
      </c>
      <c r="B125" s="67" t="s">
        <v>39</v>
      </c>
      <c r="C125" s="67" t="s">
        <v>38</v>
      </c>
      <c r="D125" s="67"/>
      <c r="E125" s="67"/>
      <c r="F125" s="52">
        <f>F126</f>
        <v>15</v>
      </c>
    </row>
    <row r="126" spans="1:6" s="12" customFormat="1" ht="31.5" x14ac:dyDescent="0.25">
      <c r="A126" s="154" t="s">
        <v>267</v>
      </c>
      <c r="B126" s="67" t="s">
        <v>39</v>
      </c>
      <c r="C126" s="67" t="s">
        <v>38</v>
      </c>
      <c r="D126" s="133" t="s">
        <v>143</v>
      </c>
      <c r="E126" s="44"/>
      <c r="F126" s="52">
        <f>F127</f>
        <v>15</v>
      </c>
    </row>
    <row r="127" spans="1:6" s="12" customFormat="1" ht="15.75" x14ac:dyDescent="0.25">
      <c r="A127" s="154" t="s">
        <v>148</v>
      </c>
      <c r="B127" s="67" t="s">
        <v>39</v>
      </c>
      <c r="C127" s="67" t="s">
        <v>38</v>
      </c>
      <c r="D127" s="133" t="s">
        <v>149</v>
      </c>
      <c r="E127" s="44"/>
      <c r="F127" s="52">
        <f>F128</f>
        <v>15</v>
      </c>
    </row>
    <row r="128" spans="1:6" s="12" customFormat="1" ht="31.5" x14ac:dyDescent="0.25">
      <c r="A128" s="107" t="s">
        <v>151</v>
      </c>
      <c r="B128" s="67" t="s">
        <v>39</v>
      </c>
      <c r="C128" s="67" t="s">
        <v>38</v>
      </c>
      <c r="D128" s="133" t="s">
        <v>149</v>
      </c>
      <c r="E128" s="67" t="s">
        <v>265</v>
      </c>
      <c r="F128" s="52">
        <f>F129</f>
        <v>15</v>
      </c>
    </row>
    <row r="129" spans="1:6" s="12" customFormat="1" ht="31.5" x14ac:dyDescent="0.25">
      <c r="A129" s="107" t="s">
        <v>222</v>
      </c>
      <c r="B129" s="67" t="s">
        <v>39</v>
      </c>
      <c r="C129" s="67" t="s">
        <v>38</v>
      </c>
      <c r="D129" s="133" t="s">
        <v>149</v>
      </c>
      <c r="E129" s="67" t="s">
        <v>266</v>
      </c>
      <c r="F129" s="52">
        <v>15</v>
      </c>
    </row>
    <row r="130" spans="1:6" s="19" customFormat="1" ht="15.75" x14ac:dyDescent="0.2">
      <c r="A130" s="46" t="s">
        <v>22</v>
      </c>
      <c r="B130" s="47" t="s">
        <v>39</v>
      </c>
      <c r="C130" s="47" t="s">
        <v>39</v>
      </c>
      <c r="D130" s="47"/>
      <c r="E130" s="47"/>
      <c r="F130" s="48">
        <f t="shared" ref="F130:F134" si="0">F131</f>
        <v>165</v>
      </c>
    </row>
    <row r="131" spans="1:6" s="19" customFormat="1" ht="47.25" x14ac:dyDescent="0.2">
      <c r="A131" s="49" t="s">
        <v>273</v>
      </c>
      <c r="B131" s="66" t="s">
        <v>39</v>
      </c>
      <c r="C131" s="66" t="s">
        <v>39</v>
      </c>
      <c r="D131" s="49" t="s">
        <v>223</v>
      </c>
      <c r="E131" s="49"/>
      <c r="F131" s="48">
        <f t="shared" si="0"/>
        <v>165</v>
      </c>
    </row>
    <row r="132" spans="1:6" s="19" customFormat="1" ht="47.25" x14ac:dyDescent="0.2">
      <c r="A132" s="49" t="s">
        <v>224</v>
      </c>
      <c r="B132" s="66" t="s">
        <v>39</v>
      </c>
      <c r="C132" s="66" t="s">
        <v>39</v>
      </c>
      <c r="D132" s="49" t="s">
        <v>225</v>
      </c>
      <c r="E132" s="49"/>
      <c r="F132" s="48">
        <f t="shared" si="0"/>
        <v>165</v>
      </c>
    </row>
    <row r="133" spans="1:6" ht="47.25" x14ac:dyDescent="0.2">
      <c r="A133" s="49" t="s">
        <v>161</v>
      </c>
      <c r="B133" s="66" t="s">
        <v>39</v>
      </c>
      <c r="C133" s="66" t="s">
        <v>39</v>
      </c>
      <c r="D133" s="49" t="s">
        <v>226</v>
      </c>
      <c r="E133" s="49"/>
      <c r="F133" s="52">
        <f t="shared" si="0"/>
        <v>165</v>
      </c>
    </row>
    <row r="134" spans="1:6" ht="15.75" x14ac:dyDescent="0.2">
      <c r="A134" s="49" t="s">
        <v>163</v>
      </c>
      <c r="B134" s="66" t="s">
        <v>39</v>
      </c>
      <c r="C134" s="66" t="s">
        <v>39</v>
      </c>
      <c r="D134" s="49" t="s">
        <v>226</v>
      </c>
      <c r="E134" s="49">
        <v>500</v>
      </c>
      <c r="F134" s="52">
        <f t="shared" si="0"/>
        <v>165</v>
      </c>
    </row>
    <row r="135" spans="1:6" ht="15.75" x14ac:dyDescent="0.2">
      <c r="A135" s="49" t="s">
        <v>88</v>
      </c>
      <c r="B135" s="66" t="s">
        <v>39</v>
      </c>
      <c r="C135" s="66" t="s">
        <v>39</v>
      </c>
      <c r="D135" s="49" t="s">
        <v>226</v>
      </c>
      <c r="E135" s="49">
        <v>540</v>
      </c>
      <c r="F135" s="52">
        <v>165</v>
      </c>
    </row>
    <row r="136" spans="1:6" s="12" customFormat="1" ht="15.75" x14ac:dyDescent="0.25">
      <c r="A136" s="43" t="s">
        <v>23</v>
      </c>
      <c r="B136" s="44" t="s">
        <v>40</v>
      </c>
      <c r="C136" s="44" t="s">
        <v>32</v>
      </c>
      <c r="D136" s="44"/>
      <c r="E136" s="44"/>
      <c r="F136" s="45">
        <f t="shared" ref="F136:F141" si="1">F137</f>
        <v>2362</v>
      </c>
    </row>
    <row r="137" spans="1:6" s="19" customFormat="1" ht="15.75" x14ac:dyDescent="0.2">
      <c r="A137" s="46" t="s">
        <v>24</v>
      </c>
      <c r="B137" s="47" t="s">
        <v>40</v>
      </c>
      <c r="C137" s="47" t="s">
        <v>31</v>
      </c>
      <c r="D137" s="47"/>
      <c r="E137" s="47"/>
      <c r="F137" s="48">
        <f t="shared" si="1"/>
        <v>2362</v>
      </c>
    </row>
    <row r="138" spans="1:6" s="19" customFormat="1" ht="15.75" x14ac:dyDescent="0.2">
      <c r="A138" s="49" t="s">
        <v>24</v>
      </c>
      <c r="B138" s="66" t="s">
        <v>40</v>
      </c>
      <c r="C138" s="66" t="s">
        <v>31</v>
      </c>
      <c r="D138" s="49"/>
      <c r="E138" s="49"/>
      <c r="F138" s="48">
        <f t="shared" si="1"/>
        <v>2362</v>
      </c>
    </row>
    <row r="139" spans="1:6" s="19" customFormat="1" ht="15.75" x14ac:dyDescent="0.2">
      <c r="A139" s="49" t="s">
        <v>153</v>
      </c>
      <c r="B139" s="70" t="s">
        <v>40</v>
      </c>
      <c r="C139" s="70" t="s">
        <v>31</v>
      </c>
      <c r="D139" s="65" t="s">
        <v>160</v>
      </c>
      <c r="E139" s="49"/>
      <c r="F139" s="48">
        <f t="shared" si="1"/>
        <v>2362</v>
      </c>
    </row>
    <row r="140" spans="1:6" s="19" customFormat="1" ht="47.25" x14ac:dyDescent="0.2">
      <c r="A140" s="49" t="s">
        <v>161</v>
      </c>
      <c r="B140" s="66" t="s">
        <v>40</v>
      </c>
      <c r="C140" s="66" t="s">
        <v>31</v>
      </c>
      <c r="D140" s="49" t="s">
        <v>162</v>
      </c>
      <c r="E140" s="49"/>
      <c r="F140" s="48">
        <f t="shared" si="1"/>
        <v>2362</v>
      </c>
    </row>
    <row r="141" spans="1:6" ht="15.75" x14ac:dyDescent="0.2">
      <c r="A141" s="49" t="s">
        <v>163</v>
      </c>
      <c r="B141" s="66" t="s">
        <v>40</v>
      </c>
      <c r="C141" s="66" t="s">
        <v>31</v>
      </c>
      <c r="D141" s="49" t="s">
        <v>162</v>
      </c>
      <c r="E141" s="49">
        <v>500</v>
      </c>
      <c r="F141" s="52">
        <f t="shared" si="1"/>
        <v>2362</v>
      </c>
    </row>
    <row r="142" spans="1:6" ht="15.75" x14ac:dyDescent="0.2">
      <c r="A142" s="49" t="s">
        <v>88</v>
      </c>
      <c r="B142" s="66" t="s">
        <v>40</v>
      </c>
      <c r="C142" s="66" t="s">
        <v>31</v>
      </c>
      <c r="D142" s="49" t="s">
        <v>162</v>
      </c>
      <c r="E142" s="49">
        <v>540</v>
      </c>
      <c r="F142" s="52">
        <v>2362</v>
      </c>
    </row>
    <row r="143" spans="1:6" s="12" customFormat="1" ht="15.75" x14ac:dyDescent="0.25">
      <c r="A143" s="43" t="s">
        <v>25</v>
      </c>
      <c r="B143" s="44">
        <v>10</v>
      </c>
      <c r="C143" s="44" t="s">
        <v>32</v>
      </c>
      <c r="D143" s="44"/>
      <c r="E143" s="44"/>
      <c r="F143" s="45">
        <f>F144</f>
        <v>245</v>
      </c>
    </row>
    <row r="144" spans="1:6" s="19" customFormat="1" ht="15.75" x14ac:dyDescent="0.2">
      <c r="A144" s="46" t="s">
        <v>26</v>
      </c>
      <c r="B144" s="47">
        <v>10</v>
      </c>
      <c r="C144" s="47" t="s">
        <v>31</v>
      </c>
      <c r="D144" s="47"/>
      <c r="E144" s="47"/>
      <c r="F144" s="48">
        <f>F145</f>
        <v>245</v>
      </c>
    </row>
    <row r="145" spans="1:6" s="19" customFormat="1" ht="31.5" x14ac:dyDescent="0.2">
      <c r="A145" s="49" t="s">
        <v>267</v>
      </c>
      <c r="B145" s="66">
        <v>10</v>
      </c>
      <c r="C145" s="66" t="s">
        <v>31</v>
      </c>
      <c r="D145" s="49" t="s">
        <v>143</v>
      </c>
      <c r="E145" s="49"/>
      <c r="F145" s="48">
        <f>F146</f>
        <v>245</v>
      </c>
    </row>
    <row r="146" spans="1:6" s="19" customFormat="1" ht="31.5" x14ac:dyDescent="0.2">
      <c r="A146" s="49" t="s">
        <v>227</v>
      </c>
      <c r="B146" s="66">
        <v>10</v>
      </c>
      <c r="C146" s="66" t="s">
        <v>31</v>
      </c>
      <c r="D146" s="49" t="s">
        <v>228</v>
      </c>
      <c r="E146" s="49"/>
      <c r="F146" s="48">
        <f>F147</f>
        <v>245</v>
      </c>
    </row>
    <row r="147" spans="1:6" s="19" customFormat="1" ht="15.75" x14ac:dyDescent="0.2">
      <c r="A147" s="49" t="s">
        <v>229</v>
      </c>
      <c r="B147" s="66">
        <v>10</v>
      </c>
      <c r="C147" s="66" t="s">
        <v>31</v>
      </c>
      <c r="D147" s="49" t="s">
        <v>228</v>
      </c>
      <c r="E147" s="49">
        <v>300</v>
      </c>
      <c r="F147" s="48">
        <f>F148</f>
        <v>245</v>
      </c>
    </row>
    <row r="148" spans="1:6" ht="15.75" x14ac:dyDescent="0.2">
      <c r="A148" s="69" t="s">
        <v>230</v>
      </c>
      <c r="B148" s="66">
        <v>10</v>
      </c>
      <c r="C148" s="66" t="s">
        <v>31</v>
      </c>
      <c r="D148" s="49" t="s">
        <v>228</v>
      </c>
      <c r="E148" s="49">
        <v>310</v>
      </c>
      <c r="F148" s="52">
        <v>245</v>
      </c>
    </row>
    <row r="149" spans="1:6" s="12" customFormat="1" ht="15.75" x14ac:dyDescent="0.25">
      <c r="A149" s="43" t="s">
        <v>28</v>
      </c>
      <c r="B149" s="44">
        <v>11</v>
      </c>
      <c r="C149" s="44" t="s">
        <v>32</v>
      </c>
      <c r="D149" s="44"/>
      <c r="E149" s="44"/>
      <c r="F149" s="45">
        <f>F150</f>
        <v>3029</v>
      </c>
    </row>
    <row r="150" spans="1:6" s="19" customFormat="1" ht="15.75" x14ac:dyDescent="0.2">
      <c r="A150" s="46" t="s">
        <v>29</v>
      </c>
      <c r="B150" s="47">
        <v>11</v>
      </c>
      <c r="C150" s="47" t="s">
        <v>35</v>
      </c>
      <c r="D150" s="47"/>
      <c r="E150" s="47"/>
      <c r="F150" s="48">
        <f>F152</f>
        <v>3029</v>
      </c>
    </row>
    <row r="151" spans="1:6" s="19" customFormat="1" ht="15.75" x14ac:dyDescent="0.2">
      <c r="A151" s="49" t="s">
        <v>153</v>
      </c>
      <c r="B151" s="66">
        <v>11</v>
      </c>
      <c r="C151" s="66" t="s">
        <v>35</v>
      </c>
      <c r="D151" s="49" t="s">
        <v>160</v>
      </c>
      <c r="E151" s="135"/>
      <c r="F151" s="48">
        <f>F152</f>
        <v>3029</v>
      </c>
    </row>
    <row r="152" spans="1:6" s="19" customFormat="1" ht="47.25" x14ac:dyDescent="0.2">
      <c r="A152" s="49" t="s">
        <v>161</v>
      </c>
      <c r="B152" s="66">
        <v>11</v>
      </c>
      <c r="C152" s="66" t="s">
        <v>35</v>
      </c>
      <c r="D152" s="49" t="s">
        <v>162</v>
      </c>
      <c r="E152" s="49"/>
      <c r="F152" s="48">
        <f>F153</f>
        <v>3029</v>
      </c>
    </row>
    <row r="153" spans="1:6" s="19" customFormat="1" ht="15.75" x14ac:dyDescent="0.2">
      <c r="A153" s="49" t="s">
        <v>163</v>
      </c>
      <c r="B153" s="66">
        <v>11</v>
      </c>
      <c r="C153" s="66" t="s">
        <v>35</v>
      </c>
      <c r="D153" s="49" t="s">
        <v>162</v>
      </c>
      <c r="E153" s="49">
        <v>500</v>
      </c>
      <c r="F153" s="48">
        <f>F154</f>
        <v>3029</v>
      </c>
    </row>
    <row r="154" spans="1:6" s="19" customFormat="1" ht="15.75" x14ac:dyDescent="0.2">
      <c r="A154" s="49" t="s">
        <v>88</v>
      </c>
      <c r="B154" s="66">
        <v>11</v>
      </c>
      <c r="C154" s="66" t="s">
        <v>35</v>
      </c>
      <c r="D154" s="49" t="s">
        <v>162</v>
      </c>
      <c r="E154" s="49">
        <v>540</v>
      </c>
      <c r="F154" s="48">
        <v>3029</v>
      </c>
    </row>
    <row r="155" spans="1:6" s="12" customFormat="1" ht="15.75" x14ac:dyDescent="0.25">
      <c r="A155" s="43" t="s">
        <v>30</v>
      </c>
      <c r="B155" s="44"/>
      <c r="C155" s="44"/>
      <c r="D155" s="44"/>
      <c r="E155" s="44"/>
      <c r="F155" s="45">
        <f>F149+F143+F136+F124+F104+F93+F68+F5+F57</f>
        <v>71273</v>
      </c>
    </row>
    <row r="156" spans="1:6" x14ac:dyDescent="0.2">
      <c r="A156" s="15"/>
    </row>
  </sheetData>
  <autoFilter ref="A4:F155"/>
  <mergeCells count="2">
    <mergeCell ref="A2:F2"/>
    <mergeCell ref="B1:F1"/>
  </mergeCells>
  <pageMargins left="0.24" right="0.27559055118110237" top="0.31496062992125984" bottom="0.39370078740157483" header="0.19685039370078741" footer="0.19685039370078741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33"/>
  <sheetViews>
    <sheetView workbookViewId="0">
      <selection activeCell="C1" sqref="C1:H1"/>
    </sheetView>
  </sheetViews>
  <sheetFormatPr defaultRowHeight="15" x14ac:dyDescent="0.2"/>
  <cols>
    <col min="1" max="1" width="63.42578125" style="11" customWidth="1"/>
    <col min="2" max="2" width="12" style="11" customWidth="1"/>
    <col min="3" max="3" width="9.140625" style="16"/>
    <col min="4" max="4" width="11.5703125" style="16" customWidth="1"/>
    <col min="5" max="5" width="15.42578125" style="17" customWidth="1"/>
    <col min="6" max="6" width="9.140625" style="17"/>
    <col min="7" max="8" width="11.140625" style="18" customWidth="1"/>
    <col min="9" max="16384" width="9.140625" style="11"/>
  </cols>
  <sheetData>
    <row r="1" spans="1:8" ht="66.75" customHeight="1" x14ac:dyDescent="0.2">
      <c r="C1" s="191" t="s">
        <v>299</v>
      </c>
      <c r="D1" s="191"/>
      <c r="E1" s="191"/>
      <c r="F1" s="191"/>
      <c r="G1" s="191"/>
      <c r="H1" s="191"/>
    </row>
    <row r="2" spans="1:8" ht="97.5" customHeight="1" x14ac:dyDescent="0.2">
      <c r="A2" s="192" t="s">
        <v>276</v>
      </c>
      <c r="B2" s="192"/>
      <c r="C2" s="192"/>
      <c r="D2" s="192"/>
      <c r="E2" s="192"/>
      <c r="F2" s="192"/>
      <c r="G2" s="192"/>
      <c r="H2" s="192"/>
    </row>
    <row r="3" spans="1:8" ht="16.5" customHeight="1" x14ac:dyDescent="0.25">
      <c r="A3" s="110"/>
      <c r="B3" s="110"/>
      <c r="C3" s="111"/>
      <c r="D3" s="111"/>
      <c r="E3" s="112"/>
      <c r="F3" s="112"/>
      <c r="G3" s="113"/>
      <c r="H3" s="113" t="s">
        <v>0</v>
      </c>
    </row>
    <row r="4" spans="1:8" s="1" customFormat="1" ht="21.75" customHeight="1" x14ac:dyDescent="0.25">
      <c r="A4" s="193" t="s">
        <v>55</v>
      </c>
      <c r="B4" s="193" t="s">
        <v>56</v>
      </c>
      <c r="C4" s="194" t="s">
        <v>33</v>
      </c>
      <c r="D4" s="194" t="s">
        <v>34</v>
      </c>
      <c r="E4" s="194" t="s">
        <v>46</v>
      </c>
      <c r="F4" s="194" t="s">
        <v>47</v>
      </c>
      <c r="G4" s="196" t="s">
        <v>43</v>
      </c>
      <c r="H4" s="197"/>
    </row>
    <row r="5" spans="1:8" s="1" customFormat="1" ht="39.75" customHeight="1" x14ac:dyDescent="0.25">
      <c r="A5" s="193"/>
      <c r="B5" s="193"/>
      <c r="C5" s="195"/>
      <c r="D5" s="195"/>
      <c r="E5" s="195"/>
      <c r="F5" s="195"/>
      <c r="G5" s="129" t="s">
        <v>45</v>
      </c>
      <c r="H5" s="129" t="s">
        <v>253</v>
      </c>
    </row>
    <row r="6" spans="1:8" s="1" customFormat="1" ht="28.5" customHeight="1" x14ac:dyDescent="0.2">
      <c r="A6" s="43" t="s">
        <v>235</v>
      </c>
      <c r="B6" s="124" t="s">
        <v>236</v>
      </c>
      <c r="C6" s="153"/>
      <c r="D6" s="153"/>
      <c r="E6" s="153"/>
      <c r="F6" s="153"/>
      <c r="G6" s="87">
        <f>G133</f>
        <v>67605.899999999994</v>
      </c>
      <c r="H6" s="87">
        <f>H133</f>
        <v>70188.600000000006</v>
      </c>
    </row>
    <row r="7" spans="1:8" s="12" customFormat="1" ht="15.75" x14ac:dyDescent="0.25">
      <c r="A7" s="43" t="s">
        <v>3</v>
      </c>
      <c r="B7" s="124" t="s">
        <v>236</v>
      </c>
      <c r="C7" s="44" t="s">
        <v>31</v>
      </c>
      <c r="D7" s="44" t="s">
        <v>32</v>
      </c>
      <c r="E7" s="44"/>
      <c r="F7" s="44"/>
      <c r="G7" s="45">
        <f>G8+G13+G20+G25+G30</f>
        <v>24298.9</v>
      </c>
      <c r="H7" s="45">
        <f>H8+H13+H20+H25+H30</f>
        <v>25137.599999999999</v>
      </c>
    </row>
    <row r="8" spans="1:8" s="19" customFormat="1" ht="31.5" x14ac:dyDescent="0.2">
      <c r="A8" s="46" t="s">
        <v>4</v>
      </c>
      <c r="B8" s="125" t="s">
        <v>236</v>
      </c>
      <c r="C8" s="47" t="s">
        <v>31</v>
      </c>
      <c r="D8" s="47" t="s">
        <v>35</v>
      </c>
      <c r="E8" s="47"/>
      <c r="F8" s="47"/>
      <c r="G8" s="48">
        <f t="shared" ref="G8:H11" si="0">G9</f>
        <v>2796</v>
      </c>
      <c r="H8" s="48">
        <f t="shared" si="0"/>
        <v>2908</v>
      </c>
    </row>
    <row r="9" spans="1:8" ht="20.25" customHeight="1" x14ac:dyDescent="0.2">
      <c r="A9" s="49" t="s">
        <v>267</v>
      </c>
      <c r="B9" s="153" t="s">
        <v>236</v>
      </c>
      <c r="C9" s="50" t="s">
        <v>31</v>
      </c>
      <c r="D9" s="50" t="s">
        <v>35</v>
      </c>
      <c r="E9" s="49" t="s">
        <v>143</v>
      </c>
      <c r="F9" s="51"/>
      <c r="G9" s="52">
        <f t="shared" si="0"/>
        <v>2796</v>
      </c>
      <c r="H9" s="52">
        <f t="shared" si="0"/>
        <v>2908</v>
      </c>
    </row>
    <row r="10" spans="1:8" ht="47.25" x14ac:dyDescent="0.2">
      <c r="A10" s="49" t="s">
        <v>144</v>
      </c>
      <c r="B10" s="153" t="s">
        <v>236</v>
      </c>
      <c r="C10" s="50" t="s">
        <v>31</v>
      </c>
      <c r="D10" s="50" t="s">
        <v>35</v>
      </c>
      <c r="E10" s="49" t="s">
        <v>145</v>
      </c>
      <c r="F10" s="49"/>
      <c r="G10" s="52">
        <f t="shared" si="0"/>
        <v>2796</v>
      </c>
      <c r="H10" s="52">
        <f t="shared" si="0"/>
        <v>2908</v>
      </c>
    </row>
    <row r="11" spans="1:8" ht="63" x14ac:dyDescent="0.2">
      <c r="A11" s="49" t="s">
        <v>146</v>
      </c>
      <c r="B11" s="153" t="s">
        <v>236</v>
      </c>
      <c r="C11" s="50" t="s">
        <v>31</v>
      </c>
      <c r="D11" s="50" t="s">
        <v>35</v>
      </c>
      <c r="E11" s="49" t="s">
        <v>145</v>
      </c>
      <c r="F11" s="49">
        <v>100</v>
      </c>
      <c r="G11" s="52">
        <f t="shared" si="0"/>
        <v>2796</v>
      </c>
      <c r="H11" s="52">
        <f t="shared" si="0"/>
        <v>2908</v>
      </c>
    </row>
    <row r="12" spans="1:8" ht="31.5" x14ac:dyDescent="0.2">
      <c r="A12" s="49" t="s">
        <v>147</v>
      </c>
      <c r="B12" s="153" t="s">
        <v>236</v>
      </c>
      <c r="C12" s="50" t="s">
        <v>31</v>
      </c>
      <c r="D12" s="50" t="s">
        <v>35</v>
      </c>
      <c r="E12" s="49" t="s">
        <v>145</v>
      </c>
      <c r="F12" s="49">
        <v>120</v>
      </c>
      <c r="G12" s="52">
        <v>2796</v>
      </c>
      <c r="H12" s="52">
        <v>2908</v>
      </c>
    </row>
    <row r="13" spans="1:8" s="19" customFormat="1" ht="61.5" customHeight="1" x14ac:dyDescent="0.2">
      <c r="A13" s="46" t="s">
        <v>5</v>
      </c>
      <c r="B13" s="125" t="s">
        <v>236</v>
      </c>
      <c r="C13" s="47" t="s">
        <v>31</v>
      </c>
      <c r="D13" s="47" t="s">
        <v>37</v>
      </c>
      <c r="E13" s="47"/>
      <c r="F13" s="47"/>
      <c r="G13" s="48">
        <f>G14</f>
        <v>18100</v>
      </c>
      <c r="H13" s="48">
        <f>H14</f>
        <v>18766</v>
      </c>
    </row>
    <row r="14" spans="1:8" ht="47.25" x14ac:dyDescent="0.2">
      <c r="A14" s="49" t="s">
        <v>267</v>
      </c>
      <c r="B14" s="153" t="s">
        <v>236</v>
      </c>
      <c r="C14" s="50" t="s">
        <v>31</v>
      </c>
      <c r="D14" s="50" t="s">
        <v>37</v>
      </c>
      <c r="E14" s="49" t="s">
        <v>143</v>
      </c>
      <c r="F14" s="53"/>
      <c r="G14" s="48">
        <f>G15</f>
        <v>18100</v>
      </c>
      <c r="H14" s="48">
        <f>H15</f>
        <v>18766</v>
      </c>
    </row>
    <row r="15" spans="1:8" ht="31.5" x14ac:dyDescent="0.2">
      <c r="A15" s="49" t="s">
        <v>148</v>
      </c>
      <c r="B15" s="153" t="s">
        <v>236</v>
      </c>
      <c r="C15" s="50" t="s">
        <v>31</v>
      </c>
      <c r="D15" s="50" t="s">
        <v>37</v>
      </c>
      <c r="E15" s="49" t="s">
        <v>149</v>
      </c>
      <c r="F15" s="49"/>
      <c r="G15" s="48">
        <f>G18+G16</f>
        <v>18100</v>
      </c>
      <c r="H15" s="48">
        <f>H18+H16</f>
        <v>18766</v>
      </c>
    </row>
    <row r="16" spans="1:8" ht="63" x14ac:dyDescent="0.2">
      <c r="A16" s="49" t="s">
        <v>150</v>
      </c>
      <c r="B16" s="153" t="s">
        <v>236</v>
      </c>
      <c r="C16" s="50" t="s">
        <v>31</v>
      </c>
      <c r="D16" s="50" t="s">
        <v>37</v>
      </c>
      <c r="E16" s="49" t="s">
        <v>149</v>
      </c>
      <c r="F16" s="49">
        <v>100</v>
      </c>
      <c r="G16" s="48">
        <f>G17</f>
        <v>16964</v>
      </c>
      <c r="H16" s="48">
        <f>H17</f>
        <v>17618</v>
      </c>
    </row>
    <row r="17" spans="1:8" s="19" customFormat="1" ht="31.5" x14ac:dyDescent="0.2">
      <c r="A17" s="49" t="s">
        <v>147</v>
      </c>
      <c r="B17" s="153" t="s">
        <v>236</v>
      </c>
      <c r="C17" s="50" t="s">
        <v>31</v>
      </c>
      <c r="D17" s="50" t="s">
        <v>37</v>
      </c>
      <c r="E17" s="49" t="s">
        <v>149</v>
      </c>
      <c r="F17" s="49">
        <v>120</v>
      </c>
      <c r="G17" s="48">
        <v>16964</v>
      </c>
      <c r="H17" s="48">
        <v>17618</v>
      </c>
    </row>
    <row r="18" spans="1:8" ht="31.5" x14ac:dyDescent="0.2">
      <c r="A18" s="49" t="s">
        <v>151</v>
      </c>
      <c r="B18" s="153" t="s">
        <v>236</v>
      </c>
      <c r="C18" s="50" t="s">
        <v>31</v>
      </c>
      <c r="D18" s="50" t="s">
        <v>37</v>
      </c>
      <c r="E18" s="49" t="s">
        <v>149</v>
      </c>
      <c r="F18" s="49">
        <v>200</v>
      </c>
      <c r="G18" s="48">
        <f>G19</f>
        <v>1136</v>
      </c>
      <c r="H18" s="48">
        <f>H19</f>
        <v>1148</v>
      </c>
    </row>
    <row r="19" spans="1:8" ht="31.5" x14ac:dyDescent="0.2">
      <c r="A19" s="49" t="s">
        <v>152</v>
      </c>
      <c r="B19" s="153" t="s">
        <v>236</v>
      </c>
      <c r="C19" s="50" t="s">
        <v>31</v>
      </c>
      <c r="D19" s="50" t="s">
        <v>37</v>
      </c>
      <c r="E19" s="49" t="s">
        <v>149</v>
      </c>
      <c r="F19" s="49">
        <v>240</v>
      </c>
      <c r="G19" s="48">
        <v>1136</v>
      </c>
      <c r="H19" s="48">
        <v>1148</v>
      </c>
    </row>
    <row r="20" spans="1:8" ht="47.25" x14ac:dyDescent="0.2">
      <c r="A20" s="46" t="s">
        <v>6</v>
      </c>
      <c r="B20" s="125" t="s">
        <v>236</v>
      </c>
      <c r="C20" s="47" t="s">
        <v>31</v>
      </c>
      <c r="D20" s="47" t="s">
        <v>41</v>
      </c>
      <c r="E20" s="47"/>
      <c r="F20" s="47"/>
      <c r="G20" s="48">
        <f t="shared" ref="G20:H23" si="1">G21</f>
        <v>21</v>
      </c>
      <c r="H20" s="48">
        <f t="shared" si="1"/>
        <v>21</v>
      </c>
    </row>
    <row r="21" spans="1:8" s="19" customFormat="1" ht="15.75" x14ac:dyDescent="0.2">
      <c r="A21" s="54" t="s">
        <v>153</v>
      </c>
      <c r="B21" s="153" t="s">
        <v>236</v>
      </c>
      <c r="C21" s="50" t="s">
        <v>31</v>
      </c>
      <c r="D21" s="50" t="s">
        <v>41</v>
      </c>
      <c r="E21" s="54" t="s">
        <v>160</v>
      </c>
      <c r="F21" s="51"/>
      <c r="G21" s="48">
        <f t="shared" si="1"/>
        <v>21</v>
      </c>
      <c r="H21" s="48">
        <f t="shared" si="1"/>
        <v>21</v>
      </c>
    </row>
    <row r="22" spans="1:8" ht="47.25" x14ac:dyDescent="0.2">
      <c r="A22" s="49" t="s">
        <v>161</v>
      </c>
      <c r="B22" s="153" t="s">
        <v>236</v>
      </c>
      <c r="C22" s="50" t="s">
        <v>31</v>
      </c>
      <c r="D22" s="50" t="s">
        <v>41</v>
      </c>
      <c r="E22" s="49" t="s">
        <v>162</v>
      </c>
      <c r="F22" s="49"/>
      <c r="G22" s="52">
        <f t="shared" si="1"/>
        <v>21</v>
      </c>
      <c r="H22" s="52">
        <f t="shared" si="1"/>
        <v>21</v>
      </c>
    </row>
    <row r="23" spans="1:8" ht="15.75" x14ac:dyDescent="0.2">
      <c r="A23" s="49" t="s">
        <v>163</v>
      </c>
      <c r="B23" s="153" t="s">
        <v>236</v>
      </c>
      <c r="C23" s="50" t="s">
        <v>31</v>
      </c>
      <c r="D23" s="50" t="s">
        <v>41</v>
      </c>
      <c r="E23" s="49" t="s">
        <v>162</v>
      </c>
      <c r="F23" s="49">
        <v>500</v>
      </c>
      <c r="G23" s="52">
        <f t="shared" si="1"/>
        <v>21</v>
      </c>
      <c r="H23" s="52">
        <f t="shared" si="1"/>
        <v>21</v>
      </c>
    </row>
    <row r="24" spans="1:8" ht="15.75" x14ac:dyDescent="0.2">
      <c r="A24" s="114" t="s">
        <v>88</v>
      </c>
      <c r="B24" s="153" t="s">
        <v>236</v>
      </c>
      <c r="C24" s="50" t="s">
        <v>31</v>
      </c>
      <c r="D24" s="50" t="s">
        <v>41</v>
      </c>
      <c r="E24" s="114" t="s">
        <v>162</v>
      </c>
      <c r="F24" s="114">
        <v>540</v>
      </c>
      <c r="G24" s="52">
        <v>21</v>
      </c>
      <c r="H24" s="52">
        <v>21</v>
      </c>
    </row>
    <row r="25" spans="1:8" ht="15.75" x14ac:dyDescent="0.2">
      <c r="A25" s="122" t="s">
        <v>8</v>
      </c>
      <c r="B25" s="125" t="s">
        <v>236</v>
      </c>
      <c r="C25" s="47" t="s">
        <v>31</v>
      </c>
      <c r="D25" s="47">
        <v>11</v>
      </c>
      <c r="E25" s="118"/>
      <c r="F25" s="118"/>
      <c r="G25" s="48">
        <f t="shared" ref="G25:H28" si="2">G26</f>
        <v>101</v>
      </c>
      <c r="H25" s="48">
        <f t="shared" si="2"/>
        <v>101</v>
      </c>
    </row>
    <row r="26" spans="1:8" ht="15.75" x14ac:dyDescent="0.2">
      <c r="A26" s="54" t="s">
        <v>153</v>
      </c>
      <c r="B26" s="153" t="s">
        <v>236</v>
      </c>
      <c r="C26" s="50" t="s">
        <v>31</v>
      </c>
      <c r="D26" s="50" t="s">
        <v>154</v>
      </c>
      <c r="E26" s="54" t="s">
        <v>160</v>
      </c>
      <c r="F26" s="54"/>
      <c r="G26" s="48">
        <f t="shared" si="2"/>
        <v>101</v>
      </c>
      <c r="H26" s="48">
        <f t="shared" si="2"/>
        <v>101</v>
      </c>
    </row>
    <row r="27" spans="1:8" ht="31.5" x14ac:dyDescent="0.2">
      <c r="A27" s="65" t="s">
        <v>248</v>
      </c>
      <c r="B27" s="153" t="s">
        <v>236</v>
      </c>
      <c r="C27" s="50" t="s">
        <v>31</v>
      </c>
      <c r="D27" s="50" t="s">
        <v>154</v>
      </c>
      <c r="E27" s="54" t="s">
        <v>155</v>
      </c>
      <c r="F27" s="54"/>
      <c r="G27" s="52">
        <f t="shared" si="2"/>
        <v>101</v>
      </c>
      <c r="H27" s="52">
        <f t="shared" si="2"/>
        <v>101</v>
      </c>
    </row>
    <row r="28" spans="1:8" ht="15.75" x14ac:dyDescent="0.2">
      <c r="A28" s="54" t="s">
        <v>156</v>
      </c>
      <c r="B28" s="153" t="s">
        <v>236</v>
      </c>
      <c r="C28" s="50" t="s">
        <v>31</v>
      </c>
      <c r="D28" s="50" t="s">
        <v>154</v>
      </c>
      <c r="E28" s="54" t="s">
        <v>155</v>
      </c>
      <c r="F28" s="55" t="s">
        <v>157</v>
      </c>
      <c r="G28" s="52">
        <f t="shared" si="2"/>
        <v>101</v>
      </c>
      <c r="H28" s="52">
        <f t="shared" si="2"/>
        <v>101</v>
      </c>
    </row>
    <row r="29" spans="1:8" ht="15.75" x14ac:dyDescent="0.2">
      <c r="A29" s="54" t="s">
        <v>158</v>
      </c>
      <c r="B29" s="153" t="s">
        <v>236</v>
      </c>
      <c r="C29" s="50" t="s">
        <v>31</v>
      </c>
      <c r="D29" s="50" t="s">
        <v>154</v>
      </c>
      <c r="E29" s="54" t="s">
        <v>155</v>
      </c>
      <c r="F29" s="55" t="s">
        <v>159</v>
      </c>
      <c r="G29" s="52">
        <v>101</v>
      </c>
      <c r="H29" s="52">
        <v>101</v>
      </c>
    </row>
    <row r="30" spans="1:8" s="19" customFormat="1" ht="15.75" x14ac:dyDescent="0.2">
      <c r="A30" s="51" t="s">
        <v>9</v>
      </c>
      <c r="B30" s="125" t="s">
        <v>236</v>
      </c>
      <c r="C30" s="119" t="s">
        <v>31</v>
      </c>
      <c r="D30" s="119" t="s">
        <v>164</v>
      </c>
      <c r="E30" s="51"/>
      <c r="F30" s="51"/>
      <c r="G30" s="48">
        <f>G31+G38</f>
        <v>3280.9</v>
      </c>
      <c r="H30" s="48">
        <f>H31+H38</f>
        <v>3341.6</v>
      </c>
    </row>
    <row r="31" spans="1:8" ht="47.25" x14ac:dyDescent="0.2">
      <c r="A31" s="49" t="s">
        <v>267</v>
      </c>
      <c r="B31" s="153" t="s">
        <v>236</v>
      </c>
      <c r="C31" s="50" t="s">
        <v>31</v>
      </c>
      <c r="D31" s="50" t="s">
        <v>164</v>
      </c>
      <c r="E31" s="49" t="s">
        <v>143</v>
      </c>
      <c r="F31" s="49"/>
      <c r="G31" s="48">
        <f>G32+G35</f>
        <v>806.9</v>
      </c>
      <c r="H31" s="48">
        <f>H32+H35</f>
        <v>826.6</v>
      </c>
    </row>
    <row r="32" spans="1:8" ht="31.5" x14ac:dyDescent="0.2">
      <c r="A32" s="49" t="s">
        <v>165</v>
      </c>
      <c r="B32" s="153" t="s">
        <v>236</v>
      </c>
      <c r="C32" s="50" t="s">
        <v>31</v>
      </c>
      <c r="D32" s="50" t="s">
        <v>164</v>
      </c>
      <c r="E32" s="49" t="s">
        <v>166</v>
      </c>
      <c r="F32" s="49"/>
      <c r="G32" s="48">
        <f>G33</f>
        <v>106.9</v>
      </c>
      <c r="H32" s="48">
        <f>H33</f>
        <v>106.6</v>
      </c>
    </row>
    <row r="33" spans="1:8" ht="31.5" x14ac:dyDescent="0.2">
      <c r="A33" s="49" t="s">
        <v>151</v>
      </c>
      <c r="B33" s="153" t="s">
        <v>236</v>
      </c>
      <c r="C33" s="50" t="s">
        <v>31</v>
      </c>
      <c r="D33" s="50" t="s">
        <v>164</v>
      </c>
      <c r="E33" s="49" t="s">
        <v>166</v>
      </c>
      <c r="F33" s="49">
        <v>200</v>
      </c>
      <c r="G33" s="48">
        <f>G34</f>
        <v>106.9</v>
      </c>
      <c r="H33" s="48">
        <f>H34</f>
        <v>106.6</v>
      </c>
    </row>
    <row r="34" spans="1:8" s="19" customFormat="1" ht="31.5" x14ac:dyDescent="0.2">
      <c r="A34" s="49" t="s">
        <v>152</v>
      </c>
      <c r="B34" s="153" t="s">
        <v>236</v>
      </c>
      <c r="C34" s="50" t="s">
        <v>31</v>
      </c>
      <c r="D34" s="50" t="s">
        <v>164</v>
      </c>
      <c r="E34" s="49" t="s">
        <v>166</v>
      </c>
      <c r="F34" s="49">
        <v>240</v>
      </c>
      <c r="G34" s="48">
        <v>106.9</v>
      </c>
      <c r="H34" s="48">
        <v>106.6</v>
      </c>
    </row>
    <row r="35" spans="1:8" ht="31.5" x14ac:dyDescent="0.2">
      <c r="A35" s="49" t="s">
        <v>148</v>
      </c>
      <c r="B35" s="125" t="s">
        <v>236</v>
      </c>
      <c r="C35" s="50" t="s">
        <v>31</v>
      </c>
      <c r="D35" s="50" t="s">
        <v>164</v>
      </c>
      <c r="E35" s="49" t="s">
        <v>149</v>
      </c>
      <c r="F35" s="49"/>
      <c r="G35" s="48">
        <f>G36</f>
        <v>700</v>
      </c>
      <c r="H35" s="48">
        <f>H36</f>
        <v>720</v>
      </c>
    </row>
    <row r="36" spans="1:8" ht="31.5" x14ac:dyDescent="0.2">
      <c r="A36" s="49" t="s">
        <v>151</v>
      </c>
      <c r="B36" s="153" t="s">
        <v>236</v>
      </c>
      <c r="C36" s="50" t="s">
        <v>31</v>
      </c>
      <c r="D36" s="50" t="s">
        <v>164</v>
      </c>
      <c r="E36" s="49" t="s">
        <v>149</v>
      </c>
      <c r="F36" s="49">
        <v>200</v>
      </c>
      <c r="G36" s="48">
        <f>G37</f>
        <v>700</v>
      </c>
      <c r="H36" s="48">
        <f>H37</f>
        <v>720</v>
      </c>
    </row>
    <row r="37" spans="1:8" ht="31.5" x14ac:dyDescent="0.2">
      <c r="A37" s="49" t="s">
        <v>152</v>
      </c>
      <c r="B37" s="153" t="s">
        <v>236</v>
      </c>
      <c r="C37" s="50" t="s">
        <v>31</v>
      </c>
      <c r="D37" s="50" t="s">
        <v>164</v>
      </c>
      <c r="E37" s="49" t="s">
        <v>149</v>
      </c>
      <c r="F37" s="49">
        <v>240</v>
      </c>
      <c r="G37" s="48">
        <v>700</v>
      </c>
      <c r="H37" s="48">
        <v>720</v>
      </c>
    </row>
    <row r="38" spans="1:8" s="12" customFormat="1" ht="63" x14ac:dyDescent="0.25">
      <c r="A38" s="49" t="s">
        <v>268</v>
      </c>
      <c r="B38" s="153" t="s">
        <v>236</v>
      </c>
      <c r="C38" s="50" t="s">
        <v>31</v>
      </c>
      <c r="D38" s="50" t="s">
        <v>164</v>
      </c>
      <c r="E38" s="49" t="s">
        <v>167</v>
      </c>
      <c r="F38" s="53"/>
      <c r="G38" s="48">
        <f t="shared" ref="G38:H40" si="3">G39</f>
        <v>2474</v>
      </c>
      <c r="H38" s="48">
        <f t="shared" si="3"/>
        <v>2515</v>
      </c>
    </row>
    <row r="39" spans="1:8" s="19" customFormat="1" ht="31.5" x14ac:dyDescent="0.2">
      <c r="A39" s="49" t="s">
        <v>168</v>
      </c>
      <c r="B39" s="153" t="s">
        <v>236</v>
      </c>
      <c r="C39" s="50" t="s">
        <v>31</v>
      </c>
      <c r="D39" s="50" t="s">
        <v>164</v>
      </c>
      <c r="E39" s="49" t="s">
        <v>169</v>
      </c>
      <c r="F39" s="49"/>
      <c r="G39" s="48">
        <f t="shared" si="3"/>
        <v>2474</v>
      </c>
      <c r="H39" s="48">
        <f t="shared" si="3"/>
        <v>2515</v>
      </c>
    </row>
    <row r="40" spans="1:8" ht="31.5" x14ac:dyDescent="0.2">
      <c r="A40" s="49" t="s">
        <v>151</v>
      </c>
      <c r="B40" s="153" t="s">
        <v>236</v>
      </c>
      <c r="C40" s="50" t="s">
        <v>31</v>
      </c>
      <c r="D40" s="50" t="s">
        <v>164</v>
      </c>
      <c r="E40" s="58" t="s">
        <v>169</v>
      </c>
      <c r="F40" s="49">
        <v>200</v>
      </c>
      <c r="G40" s="48">
        <f t="shared" si="3"/>
        <v>2474</v>
      </c>
      <c r="H40" s="48">
        <f t="shared" si="3"/>
        <v>2515</v>
      </c>
    </row>
    <row r="41" spans="1:8" ht="31.5" x14ac:dyDescent="0.2">
      <c r="A41" s="49" t="s">
        <v>152</v>
      </c>
      <c r="B41" s="153" t="s">
        <v>236</v>
      </c>
      <c r="C41" s="50" t="s">
        <v>31</v>
      </c>
      <c r="D41" s="50" t="s">
        <v>164</v>
      </c>
      <c r="E41" s="58" t="s">
        <v>169</v>
      </c>
      <c r="F41" s="49">
        <v>240</v>
      </c>
      <c r="G41" s="48">
        <v>2474</v>
      </c>
      <c r="H41" s="48">
        <v>2515</v>
      </c>
    </row>
    <row r="42" spans="1:8" ht="15.75" x14ac:dyDescent="0.2">
      <c r="A42" s="43" t="s">
        <v>10</v>
      </c>
      <c r="B42" s="153" t="s">
        <v>236</v>
      </c>
      <c r="C42" s="44" t="s">
        <v>35</v>
      </c>
      <c r="D42" s="44" t="s">
        <v>32</v>
      </c>
      <c r="E42" s="59"/>
      <c r="F42" s="59"/>
      <c r="G42" s="45">
        <f>G43</f>
        <v>2621</v>
      </c>
      <c r="H42" s="45">
        <f>H43</f>
        <v>2715</v>
      </c>
    </row>
    <row r="43" spans="1:8" s="12" customFormat="1" ht="15.75" x14ac:dyDescent="0.25">
      <c r="A43" s="46" t="s">
        <v>11</v>
      </c>
      <c r="B43" s="153" t="s">
        <v>236</v>
      </c>
      <c r="C43" s="47" t="s">
        <v>35</v>
      </c>
      <c r="D43" s="47" t="s">
        <v>36</v>
      </c>
      <c r="E43" s="47"/>
      <c r="F43" s="47"/>
      <c r="G43" s="48">
        <f>G44</f>
        <v>2621</v>
      </c>
      <c r="H43" s="48">
        <f>H44</f>
        <v>2715</v>
      </c>
    </row>
    <row r="44" spans="1:8" s="19" customFormat="1" ht="47.25" x14ac:dyDescent="0.2">
      <c r="A44" s="49" t="s">
        <v>269</v>
      </c>
      <c r="B44" s="153" t="s">
        <v>236</v>
      </c>
      <c r="C44" s="50" t="s">
        <v>35</v>
      </c>
      <c r="D44" s="50" t="s">
        <v>36</v>
      </c>
      <c r="E44" s="60" t="s">
        <v>179</v>
      </c>
      <c r="F44" s="53"/>
      <c r="G44" s="48">
        <f>G45+G48</f>
        <v>2621</v>
      </c>
      <c r="H44" s="48">
        <f>H45+H48</f>
        <v>2715</v>
      </c>
    </row>
    <row r="45" spans="1:8" ht="31.5" x14ac:dyDescent="0.2">
      <c r="A45" s="49" t="s">
        <v>180</v>
      </c>
      <c r="B45" s="153" t="s">
        <v>236</v>
      </c>
      <c r="C45" s="50" t="s">
        <v>35</v>
      </c>
      <c r="D45" s="50" t="s">
        <v>36</v>
      </c>
      <c r="E45" s="60" t="s">
        <v>181</v>
      </c>
      <c r="F45" s="49"/>
      <c r="G45" s="48">
        <f>G46</f>
        <v>1941</v>
      </c>
      <c r="H45" s="48">
        <f>H46</f>
        <v>2012</v>
      </c>
    </row>
    <row r="46" spans="1:8" ht="63" x14ac:dyDescent="0.2">
      <c r="A46" s="49" t="s">
        <v>150</v>
      </c>
      <c r="B46" s="153" t="s">
        <v>236</v>
      </c>
      <c r="C46" s="50" t="s">
        <v>35</v>
      </c>
      <c r="D46" s="50" t="s">
        <v>36</v>
      </c>
      <c r="E46" s="60" t="s">
        <v>181</v>
      </c>
      <c r="F46" s="49">
        <v>100</v>
      </c>
      <c r="G46" s="48">
        <f>G47</f>
        <v>1941</v>
      </c>
      <c r="H46" s="48">
        <f>H47</f>
        <v>2012</v>
      </c>
    </row>
    <row r="47" spans="1:8" ht="31.5" x14ac:dyDescent="0.2">
      <c r="A47" s="49" t="s">
        <v>147</v>
      </c>
      <c r="B47" s="124" t="s">
        <v>236</v>
      </c>
      <c r="C47" s="50" t="s">
        <v>35</v>
      </c>
      <c r="D47" s="50" t="s">
        <v>36</v>
      </c>
      <c r="E47" s="60" t="s">
        <v>181</v>
      </c>
      <c r="F47" s="49">
        <v>120</v>
      </c>
      <c r="G47" s="48">
        <v>1941</v>
      </c>
      <c r="H47" s="48">
        <v>2012</v>
      </c>
    </row>
    <row r="48" spans="1:8" ht="47.25" x14ac:dyDescent="0.2">
      <c r="A48" s="155" t="s">
        <v>246</v>
      </c>
      <c r="B48" s="125" t="s">
        <v>236</v>
      </c>
      <c r="C48" s="50" t="s">
        <v>35</v>
      </c>
      <c r="D48" s="50" t="s">
        <v>36</v>
      </c>
      <c r="E48" s="157" t="s">
        <v>245</v>
      </c>
      <c r="F48" s="49"/>
      <c r="G48" s="48">
        <f>G49+G51</f>
        <v>680</v>
      </c>
      <c r="H48" s="48">
        <f>H49+H51</f>
        <v>703</v>
      </c>
    </row>
    <row r="49" spans="1:8" s="19" customFormat="1" ht="63" x14ac:dyDescent="0.2">
      <c r="A49" s="49" t="s">
        <v>150</v>
      </c>
      <c r="B49" s="153" t="s">
        <v>236</v>
      </c>
      <c r="C49" s="50" t="s">
        <v>35</v>
      </c>
      <c r="D49" s="50" t="s">
        <v>36</v>
      </c>
      <c r="E49" s="157" t="s">
        <v>245</v>
      </c>
      <c r="F49" s="49">
        <v>100</v>
      </c>
      <c r="G49" s="48">
        <f>G50</f>
        <v>624</v>
      </c>
      <c r="H49" s="48">
        <f>H50</f>
        <v>643</v>
      </c>
    </row>
    <row r="50" spans="1:8" ht="31.5" x14ac:dyDescent="0.2">
      <c r="A50" s="49" t="s">
        <v>147</v>
      </c>
      <c r="B50" s="153" t="s">
        <v>236</v>
      </c>
      <c r="C50" s="50" t="s">
        <v>35</v>
      </c>
      <c r="D50" s="50" t="s">
        <v>36</v>
      </c>
      <c r="E50" s="157" t="s">
        <v>245</v>
      </c>
      <c r="F50" s="49">
        <v>120</v>
      </c>
      <c r="G50" s="48">
        <v>624</v>
      </c>
      <c r="H50" s="48">
        <v>643</v>
      </c>
    </row>
    <row r="51" spans="1:8" ht="31.5" x14ac:dyDescent="0.2">
      <c r="A51" s="49" t="s">
        <v>151</v>
      </c>
      <c r="B51" s="153" t="s">
        <v>236</v>
      </c>
      <c r="C51" s="50" t="s">
        <v>35</v>
      </c>
      <c r="D51" s="50" t="s">
        <v>36</v>
      </c>
      <c r="E51" s="157" t="s">
        <v>245</v>
      </c>
      <c r="F51" s="49">
        <v>200</v>
      </c>
      <c r="G51" s="48">
        <f>G52</f>
        <v>56</v>
      </c>
      <c r="H51" s="48">
        <f>H52</f>
        <v>60</v>
      </c>
    </row>
    <row r="52" spans="1:8" ht="31.5" x14ac:dyDescent="0.2">
      <c r="A52" s="49" t="s">
        <v>152</v>
      </c>
      <c r="B52" s="153" t="s">
        <v>236</v>
      </c>
      <c r="C52" s="50" t="s">
        <v>35</v>
      </c>
      <c r="D52" s="50" t="s">
        <v>36</v>
      </c>
      <c r="E52" s="157" t="s">
        <v>245</v>
      </c>
      <c r="F52" s="49">
        <v>240</v>
      </c>
      <c r="G52" s="48">
        <v>56</v>
      </c>
      <c r="H52" s="48">
        <v>60</v>
      </c>
    </row>
    <row r="53" spans="1:8" s="12" customFormat="1" ht="31.5" x14ac:dyDescent="0.25">
      <c r="A53" s="43" t="s">
        <v>12</v>
      </c>
      <c r="B53" s="158" t="s">
        <v>236</v>
      </c>
      <c r="C53" s="44" t="s">
        <v>36</v>
      </c>
      <c r="D53" s="44" t="s">
        <v>32</v>
      </c>
      <c r="E53" s="44"/>
      <c r="F53" s="44"/>
      <c r="G53" s="45">
        <f>G54+G72</f>
        <v>3579</v>
      </c>
      <c r="H53" s="45">
        <f>H54+H72</f>
        <v>3579</v>
      </c>
    </row>
    <row r="54" spans="1:8" s="19" customFormat="1" ht="47.25" x14ac:dyDescent="0.2">
      <c r="A54" s="61" t="s">
        <v>13</v>
      </c>
      <c r="B54" s="158" t="s">
        <v>236</v>
      </c>
      <c r="C54" s="47" t="s">
        <v>36</v>
      </c>
      <c r="D54" s="47">
        <v>10</v>
      </c>
      <c r="E54" s="47"/>
      <c r="F54" s="47"/>
      <c r="G54" s="48">
        <f>G55</f>
        <v>3038</v>
      </c>
      <c r="H54" s="48">
        <f>H55</f>
        <v>3038</v>
      </c>
    </row>
    <row r="55" spans="1:8" ht="47.25" x14ac:dyDescent="0.2">
      <c r="A55" s="54" t="s">
        <v>270</v>
      </c>
      <c r="B55" s="158" t="s">
        <v>236</v>
      </c>
      <c r="C55" s="50" t="s">
        <v>36</v>
      </c>
      <c r="D55" s="50" t="s">
        <v>183</v>
      </c>
      <c r="E55" s="54" t="s">
        <v>184</v>
      </c>
      <c r="F55" s="54"/>
      <c r="G55" s="52">
        <f>G56+G60+G64+G68</f>
        <v>3038</v>
      </c>
      <c r="H55" s="52">
        <f>H56+H60+H64+H68</f>
        <v>3038</v>
      </c>
    </row>
    <row r="56" spans="1:8" ht="31.5" x14ac:dyDescent="0.2">
      <c r="A56" s="49" t="s">
        <v>185</v>
      </c>
      <c r="B56" s="158" t="s">
        <v>236</v>
      </c>
      <c r="C56" s="50" t="s">
        <v>36</v>
      </c>
      <c r="D56" s="50" t="s">
        <v>183</v>
      </c>
      <c r="E56" s="49" t="s">
        <v>186</v>
      </c>
      <c r="F56" s="49"/>
      <c r="G56" s="52">
        <f>G57</f>
        <v>55</v>
      </c>
      <c r="H56" s="52">
        <f>H57</f>
        <v>55</v>
      </c>
    </row>
    <row r="57" spans="1:8" ht="31.5" x14ac:dyDescent="0.2">
      <c r="A57" s="49" t="s">
        <v>187</v>
      </c>
      <c r="B57" s="158" t="s">
        <v>236</v>
      </c>
      <c r="C57" s="50" t="s">
        <v>36</v>
      </c>
      <c r="D57" s="50" t="s">
        <v>183</v>
      </c>
      <c r="E57" s="62" t="s">
        <v>188</v>
      </c>
      <c r="F57" s="49"/>
      <c r="G57" s="52">
        <f>G58</f>
        <v>55</v>
      </c>
      <c r="H57" s="52">
        <f>H58</f>
        <v>55</v>
      </c>
    </row>
    <row r="58" spans="1:8" s="19" customFormat="1" ht="31.5" x14ac:dyDescent="0.2">
      <c r="A58" s="49" t="s">
        <v>151</v>
      </c>
      <c r="B58" s="124" t="s">
        <v>236</v>
      </c>
      <c r="C58" s="50" t="s">
        <v>36</v>
      </c>
      <c r="D58" s="50" t="s">
        <v>183</v>
      </c>
      <c r="E58" s="62" t="s">
        <v>188</v>
      </c>
      <c r="F58" s="49">
        <v>200</v>
      </c>
      <c r="G58" s="52">
        <f>G59</f>
        <v>55</v>
      </c>
      <c r="H58" s="52">
        <f>H59</f>
        <v>55</v>
      </c>
    </row>
    <row r="59" spans="1:8" ht="31.5" x14ac:dyDescent="0.2">
      <c r="A59" s="49" t="s">
        <v>152</v>
      </c>
      <c r="B59" s="125" t="s">
        <v>236</v>
      </c>
      <c r="C59" s="50" t="s">
        <v>36</v>
      </c>
      <c r="D59" s="50" t="s">
        <v>183</v>
      </c>
      <c r="E59" s="62" t="s">
        <v>188</v>
      </c>
      <c r="F59" s="49">
        <v>240</v>
      </c>
      <c r="G59" s="52">
        <v>55</v>
      </c>
      <c r="H59" s="52">
        <v>55</v>
      </c>
    </row>
    <row r="60" spans="1:8" ht="63" x14ac:dyDescent="0.2">
      <c r="A60" s="54" t="s">
        <v>189</v>
      </c>
      <c r="B60" s="153" t="s">
        <v>236</v>
      </c>
      <c r="C60" s="50" t="s">
        <v>36</v>
      </c>
      <c r="D60" s="50" t="s">
        <v>183</v>
      </c>
      <c r="E60" s="49" t="s">
        <v>190</v>
      </c>
      <c r="F60" s="54"/>
      <c r="G60" s="52">
        <f>G61</f>
        <v>568</v>
      </c>
      <c r="H60" s="52">
        <f>H61</f>
        <v>568</v>
      </c>
    </row>
    <row r="61" spans="1:8" ht="31.5" x14ac:dyDescent="0.2">
      <c r="A61" s="54" t="s">
        <v>187</v>
      </c>
      <c r="B61" s="153" t="s">
        <v>236</v>
      </c>
      <c r="C61" s="50" t="s">
        <v>36</v>
      </c>
      <c r="D61" s="50" t="s">
        <v>183</v>
      </c>
      <c r="E61" s="62" t="s">
        <v>191</v>
      </c>
      <c r="F61" s="54"/>
      <c r="G61" s="52">
        <f>G62</f>
        <v>568</v>
      </c>
      <c r="H61" s="52">
        <f>H62</f>
        <v>568</v>
      </c>
    </row>
    <row r="62" spans="1:8" s="12" customFormat="1" ht="31.5" x14ac:dyDescent="0.25">
      <c r="A62" s="49" t="s">
        <v>151</v>
      </c>
      <c r="B62" s="153" t="s">
        <v>236</v>
      </c>
      <c r="C62" s="50" t="s">
        <v>36</v>
      </c>
      <c r="D62" s="50" t="s">
        <v>183</v>
      </c>
      <c r="E62" s="62" t="s">
        <v>191</v>
      </c>
      <c r="F62" s="49">
        <v>200</v>
      </c>
      <c r="G62" s="52">
        <f>G63</f>
        <v>568</v>
      </c>
      <c r="H62" s="52">
        <f>H63</f>
        <v>568</v>
      </c>
    </row>
    <row r="63" spans="1:8" s="19" customFormat="1" ht="31.5" x14ac:dyDescent="0.2">
      <c r="A63" s="49" t="s">
        <v>152</v>
      </c>
      <c r="B63" s="153" t="s">
        <v>236</v>
      </c>
      <c r="C63" s="50" t="s">
        <v>36</v>
      </c>
      <c r="D63" s="50" t="s">
        <v>183</v>
      </c>
      <c r="E63" s="62" t="s">
        <v>191</v>
      </c>
      <c r="F63" s="49">
        <v>240</v>
      </c>
      <c r="G63" s="52">
        <v>568</v>
      </c>
      <c r="H63" s="52">
        <v>568</v>
      </c>
    </row>
    <row r="64" spans="1:8" ht="31.5" x14ac:dyDescent="0.2">
      <c r="A64" s="49" t="s">
        <v>192</v>
      </c>
      <c r="B64" s="153" t="s">
        <v>236</v>
      </c>
      <c r="C64" s="50" t="s">
        <v>36</v>
      </c>
      <c r="D64" s="50" t="s">
        <v>183</v>
      </c>
      <c r="E64" s="49" t="s">
        <v>193</v>
      </c>
      <c r="F64" s="49"/>
      <c r="G64" s="52">
        <f>G65</f>
        <v>1751</v>
      </c>
      <c r="H64" s="52">
        <f>H65</f>
        <v>1751</v>
      </c>
    </row>
    <row r="65" spans="1:8" ht="15.75" x14ac:dyDescent="0.2">
      <c r="A65" s="63" t="s">
        <v>194</v>
      </c>
      <c r="B65" s="153" t="s">
        <v>236</v>
      </c>
      <c r="C65" s="50" t="s">
        <v>36</v>
      </c>
      <c r="D65" s="50" t="s">
        <v>183</v>
      </c>
      <c r="E65" s="49" t="s">
        <v>195</v>
      </c>
      <c r="F65" s="53"/>
      <c r="G65" s="52">
        <f>G66</f>
        <v>1751</v>
      </c>
      <c r="H65" s="52">
        <f>H66</f>
        <v>1751</v>
      </c>
    </row>
    <row r="66" spans="1:8" ht="31.5" x14ac:dyDescent="0.2">
      <c r="A66" s="49" t="s">
        <v>151</v>
      </c>
      <c r="B66" s="153" t="s">
        <v>236</v>
      </c>
      <c r="C66" s="50" t="s">
        <v>36</v>
      </c>
      <c r="D66" s="50" t="s">
        <v>183</v>
      </c>
      <c r="E66" s="49" t="s">
        <v>195</v>
      </c>
      <c r="F66" s="49">
        <v>200</v>
      </c>
      <c r="G66" s="52">
        <f>G67</f>
        <v>1751</v>
      </c>
      <c r="H66" s="52">
        <f>H67</f>
        <v>1751</v>
      </c>
    </row>
    <row r="67" spans="1:8" s="19" customFormat="1" ht="31.5" x14ac:dyDescent="0.2">
      <c r="A67" s="49" t="s">
        <v>152</v>
      </c>
      <c r="B67" s="153" t="s">
        <v>236</v>
      </c>
      <c r="C67" s="50" t="s">
        <v>36</v>
      </c>
      <c r="D67" s="50" t="s">
        <v>183</v>
      </c>
      <c r="E67" s="49" t="s">
        <v>195</v>
      </c>
      <c r="F67" s="49">
        <v>240</v>
      </c>
      <c r="G67" s="52">
        <v>1751</v>
      </c>
      <c r="H67" s="52">
        <v>1751</v>
      </c>
    </row>
    <row r="68" spans="1:8" ht="31.5" x14ac:dyDescent="0.2">
      <c r="A68" s="49" t="s">
        <v>196</v>
      </c>
      <c r="B68" s="153" t="s">
        <v>236</v>
      </c>
      <c r="C68" s="50" t="s">
        <v>36</v>
      </c>
      <c r="D68" s="50" t="s">
        <v>183</v>
      </c>
      <c r="E68" s="49" t="s">
        <v>197</v>
      </c>
      <c r="F68" s="49"/>
      <c r="G68" s="52">
        <f>G69</f>
        <v>664</v>
      </c>
      <c r="H68" s="52">
        <f>H69</f>
        <v>664</v>
      </c>
    </row>
    <row r="69" spans="1:8" ht="15.75" x14ac:dyDescent="0.2">
      <c r="A69" s="63" t="s">
        <v>194</v>
      </c>
      <c r="B69" s="153" t="s">
        <v>236</v>
      </c>
      <c r="C69" s="50" t="s">
        <v>36</v>
      </c>
      <c r="D69" s="50" t="s">
        <v>183</v>
      </c>
      <c r="E69" s="49" t="s">
        <v>198</v>
      </c>
      <c r="F69" s="49"/>
      <c r="G69" s="52">
        <f>G70</f>
        <v>664</v>
      </c>
      <c r="H69" s="52">
        <f>H70</f>
        <v>664</v>
      </c>
    </row>
    <row r="70" spans="1:8" ht="47.25" x14ac:dyDescent="0.2">
      <c r="A70" s="64" t="s">
        <v>199</v>
      </c>
      <c r="B70" s="153" t="s">
        <v>236</v>
      </c>
      <c r="C70" s="50" t="s">
        <v>36</v>
      </c>
      <c r="D70" s="50" t="s">
        <v>183</v>
      </c>
      <c r="E70" s="49" t="s">
        <v>198</v>
      </c>
      <c r="F70" s="49">
        <v>600</v>
      </c>
      <c r="G70" s="52">
        <f>G71</f>
        <v>664</v>
      </c>
      <c r="H70" s="52">
        <f>H71</f>
        <v>664</v>
      </c>
    </row>
    <row r="71" spans="1:8" s="12" customFormat="1" ht="78.75" x14ac:dyDescent="0.25">
      <c r="A71" s="49" t="s">
        <v>200</v>
      </c>
      <c r="B71" s="153" t="s">
        <v>236</v>
      </c>
      <c r="C71" s="50" t="s">
        <v>36</v>
      </c>
      <c r="D71" s="50" t="s">
        <v>183</v>
      </c>
      <c r="E71" s="49" t="s">
        <v>198</v>
      </c>
      <c r="F71" s="49">
        <v>630</v>
      </c>
      <c r="G71" s="52">
        <v>664</v>
      </c>
      <c r="H71" s="52">
        <v>664</v>
      </c>
    </row>
    <row r="72" spans="1:8" s="19" customFormat="1" ht="31.5" x14ac:dyDescent="0.2">
      <c r="A72" s="46" t="s">
        <v>14</v>
      </c>
      <c r="B72" s="153" t="s">
        <v>236</v>
      </c>
      <c r="C72" s="47" t="s">
        <v>36</v>
      </c>
      <c r="D72" s="47">
        <v>14</v>
      </c>
      <c r="E72" s="47"/>
      <c r="F72" s="47"/>
      <c r="G72" s="48">
        <f>G73</f>
        <v>541</v>
      </c>
      <c r="H72" s="48">
        <f>H73</f>
        <v>541</v>
      </c>
    </row>
    <row r="73" spans="1:8" ht="47.25" x14ac:dyDescent="0.2">
      <c r="A73" s="49" t="s">
        <v>182</v>
      </c>
      <c r="B73" s="153" t="s">
        <v>236</v>
      </c>
      <c r="C73" s="50" t="s">
        <v>36</v>
      </c>
      <c r="D73" s="50" t="s">
        <v>53</v>
      </c>
      <c r="E73" s="54" t="s">
        <v>184</v>
      </c>
      <c r="F73" s="54"/>
      <c r="G73" s="48">
        <f>G74</f>
        <v>541</v>
      </c>
      <c r="H73" s="48">
        <f>H74</f>
        <v>541</v>
      </c>
    </row>
    <row r="74" spans="1:8" ht="31.5" x14ac:dyDescent="0.2">
      <c r="A74" s="65" t="s">
        <v>247</v>
      </c>
      <c r="B74" s="153" t="s">
        <v>236</v>
      </c>
      <c r="C74" s="50" t="s">
        <v>36</v>
      </c>
      <c r="D74" s="50" t="s">
        <v>53</v>
      </c>
      <c r="E74" s="49" t="s">
        <v>201</v>
      </c>
      <c r="F74" s="54"/>
      <c r="G74" s="52">
        <f>G75</f>
        <v>541</v>
      </c>
      <c r="H74" s="52">
        <f>H75</f>
        <v>541</v>
      </c>
    </row>
    <row r="75" spans="1:8" ht="47.25" x14ac:dyDescent="0.2">
      <c r="A75" s="49" t="s">
        <v>161</v>
      </c>
      <c r="B75" s="153" t="s">
        <v>236</v>
      </c>
      <c r="C75" s="50" t="s">
        <v>36</v>
      </c>
      <c r="D75" s="50" t="s">
        <v>53</v>
      </c>
      <c r="E75" s="49" t="s">
        <v>202</v>
      </c>
      <c r="F75" s="49"/>
      <c r="G75" s="52">
        <f>G76</f>
        <v>541</v>
      </c>
      <c r="H75" s="52">
        <f>H76</f>
        <v>541</v>
      </c>
    </row>
    <row r="76" spans="1:8" s="12" customFormat="1" ht="15.75" x14ac:dyDescent="0.25">
      <c r="A76" s="49" t="s">
        <v>163</v>
      </c>
      <c r="B76" s="153" t="s">
        <v>236</v>
      </c>
      <c r="C76" s="50" t="s">
        <v>36</v>
      </c>
      <c r="D76" s="50" t="s">
        <v>53</v>
      </c>
      <c r="E76" s="49" t="s">
        <v>202</v>
      </c>
      <c r="F76" s="49">
        <v>500</v>
      </c>
      <c r="G76" s="52">
        <f>G77</f>
        <v>541</v>
      </c>
      <c r="H76" s="52">
        <f>H77</f>
        <v>541</v>
      </c>
    </row>
    <row r="77" spans="1:8" s="19" customFormat="1" ht="15.75" x14ac:dyDescent="0.2">
      <c r="A77" s="49" t="s">
        <v>88</v>
      </c>
      <c r="B77" s="153" t="s">
        <v>236</v>
      </c>
      <c r="C77" s="50" t="s">
        <v>36</v>
      </c>
      <c r="D77" s="50" t="s">
        <v>53</v>
      </c>
      <c r="E77" s="49" t="s">
        <v>202</v>
      </c>
      <c r="F77" s="49">
        <v>540</v>
      </c>
      <c r="G77" s="52">
        <v>541</v>
      </c>
      <c r="H77" s="52">
        <v>541</v>
      </c>
    </row>
    <row r="78" spans="1:8" ht="15.75" x14ac:dyDescent="0.2">
      <c r="A78" s="43" t="s">
        <v>15</v>
      </c>
      <c r="B78" s="153" t="s">
        <v>236</v>
      </c>
      <c r="C78" s="44" t="s">
        <v>37</v>
      </c>
      <c r="D78" s="44" t="s">
        <v>32</v>
      </c>
      <c r="E78" s="44"/>
      <c r="F78" s="44"/>
      <c r="G78" s="45">
        <f>G79</f>
        <v>6774</v>
      </c>
      <c r="H78" s="45">
        <f>H79</f>
        <v>6639</v>
      </c>
    </row>
    <row r="79" spans="1:8" ht="15.75" x14ac:dyDescent="0.2">
      <c r="A79" s="46" t="s">
        <v>17</v>
      </c>
      <c r="B79" s="153" t="s">
        <v>236</v>
      </c>
      <c r="C79" s="47" t="s">
        <v>37</v>
      </c>
      <c r="D79" s="47" t="s">
        <v>42</v>
      </c>
      <c r="E79" s="47"/>
      <c r="F79" s="47"/>
      <c r="G79" s="48">
        <f>G80</f>
        <v>6774</v>
      </c>
      <c r="H79" s="48">
        <f>H80</f>
        <v>6639</v>
      </c>
    </row>
    <row r="80" spans="1:8" ht="47.25" x14ac:dyDescent="0.2">
      <c r="A80" s="49" t="s">
        <v>214</v>
      </c>
      <c r="B80" s="153" t="s">
        <v>236</v>
      </c>
      <c r="C80" s="66" t="s">
        <v>37</v>
      </c>
      <c r="D80" s="66" t="s">
        <v>42</v>
      </c>
      <c r="E80" s="49" t="s">
        <v>203</v>
      </c>
      <c r="F80" s="49"/>
      <c r="G80" s="48">
        <f>G81+G85</f>
        <v>6774</v>
      </c>
      <c r="H80" s="48">
        <f>H81+H85</f>
        <v>6639</v>
      </c>
    </row>
    <row r="81" spans="1:8" s="19" customFormat="1" ht="31.5" x14ac:dyDescent="0.2">
      <c r="A81" s="49" t="s">
        <v>204</v>
      </c>
      <c r="B81" s="153" t="s">
        <v>236</v>
      </c>
      <c r="C81" s="66" t="s">
        <v>37</v>
      </c>
      <c r="D81" s="66" t="s">
        <v>42</v>
      </c>
      <c r="E81" s="49" t="s">
        <v>205</v>
      </c>
      <c r="F81" s="49"/>
      <c r="G81" s="48">
        <f t="shared" ref="G81:H83" si="4">G82</f>
        <v>6384</v>
      </c>
      <c r="H81" s="48">
        <f t="shared" si="4"/>
        <v>6639</v>
      </c>
    </row>
    <row r="82" spans="1:8" ht="15.75" x14ac:dyDescent="0.2">
      <c r="A82" s="58" t="s">
        <v>206</v>
      </c>
      <c r="B82" s="153" t="s">
        <v>236</v>
      </c>
      <c r="C82" s="66" t="s">
        <v>37</v>
      </c>
      <c r="D82" s="66" t="s">
        <v>42</v>
      </c>
      <c r="E82" s="49" t="s">
        <v>207</v>
      </c>
      <c r="F82" s="49"/>
      <c r="G82" s="48">
        <f t="shared" si="4"/>
        <v>6384</v>
      </c>
      <c r="H82" s="48">
        <f t="shared" si="4"/>
        <v>6639</v>
      </c>
    </row>
    <row r="83" spans="1:8" ht="31.5" x14ac:dyDescent="0.2">
      <c r="A83" s="58" t="s">
        <v>151</v>
      </c>
      <c r="B83" s="124" t="s">
        <v>236</v>
      </c>
      <c r="C83" s="66" t="s">
        <v>37</v>
      </c>
      <c r="D83" s="66" t="s">
        <v>42</v>
      </c>
      <c r="E83" s="49" t="s">
        <v>207</v>
      </c>
      <c r="F83" s="49">
        <v>200</v>
      </c>
      <c r="G83" s="48">
        <f t="shared" si="4"/>
        <v>6384</v>
      </c>
      <c r="H83" s="48">
        <f t="shared" si="4"/>
        <v>6639</v>
      </c>
    </row>
    <row r="84" spans="1:8" ht="31.5" x14ac:dyDescent="0.2">
      <c r="A84" s="58" t="s">
        <v>152</v>
      </c>
      <c r="B84" s="125" t="s">
        <v>236</v>
      </c>
      <c r="C84" s="66" t="s">
        <v>37</v>
      </c>
      <c r="D84" s="66" t="s">
        <v>42</v>
      </c>
      <c r="E84" s="49" t="s">
        <v>207</v>
      </c>
      <c r="F84" s="49">
        <v>240</v>
      </c>
      <c r="G84" s="48">
        <v>6384</v>
      </c>
      <c r="H84" s="48">
        <v>6639</v>
      </c>
    </row>
    <row r="85" spans="1:8" s="12" customFormat="1" ht="31.5" x14ac:dyDescent="0.25">
      <c r="A85" s="58" t="s">
        <v>208</v>
      </c>
      <c r="B85" s="153" t="s">
        <v>236</v>
      </c>
      <c r="C85" s="66" t="s">
        <v>37</v>
      </c>
      <c r="D85" s="66" t="s">
        <v>42</v>
      </c>
      <c r="E85" s="49" t="s">
        <v>209</v>
      </c>
      <c r="F85" s="49"/>
      <c r="G85" s="48">
        <f t="shared" ref="G85:H87" si="5">G86</f>
        <v>390</v>
      </c>
      <c r="H85" s="48">
        <f t="shared" si="5"/>
        <v>0</v>
      </c>
    </row>
    <row r="86" spans="1:8" s="19" customFormat="1" ht="15.75" x14ac:dyDescent="0.2">
      <c r="A86" s="58" t="s">
        <v>206</v>
      </c>
      <c r="B86" s="153" t="s">
        <v>236</v>
      </c>
      <c r="C86" s="66" t="s">
        <v>37</v>
      </c>
      <c r="D86" s="66" t="s">
        <v>42</v>
      </c>
      <c r="E86" s="49" t="s">
        <v>210</v>
      </c>
      <c r="F86" s="49"/>
      <c r="G86" s="52">
        <f t="shared" si="5"/>
        <v>390</v>
      </c>
      <c r="H86" s="52">
        <f t="shared" si="5"/>
        <v>0</v>
      </c>
    </row>
    <row r="87" spans="1:8" ht="31.5" x14ac:dyDescent="0.2">
      <c r="A87" s="49" t="s">
        <v>151</v>
      </c>
      <c r="B87" s="153" t="s">
        <v>236</v>
      </c>
      <c r="C87" s="66" t="s">
        <v>37</v>
      </c>
      <c r="D87" s="66" t="s">
        <v>42</v>
      </c>
      <c r="E87" s="49" t="s">
        <v>210</v>
      </c>
      <c r="F87" s="49">
        <v>200</v>
      </c>
      <c r="G87" s="52">
        <f t="shared" si="5"/>
        <v>390</v>
      </c>
      <c r="H87" s="52">
        <f t="shared" si="5"/>
        <v>0</v>
      </c>
    </row>
    <row r="88" spans="1:8" ht="31.5" x14ac:dyDescent="0.2">
      <c r="A88" s="49" t="s">
        <v>152</v>
      </c>
      <c r="B88" s="153" t="s">
        <v>236</v>
      </c>
      <c r="C88" s="66" t="s">
        <v>37</v>
      </c>
      <c r="D88" s="66" t="s">
        <v>42</v>
      </c>
      <c r="E88" s="49" t="s">
        <v>210</v>
      </c>
      <c r="F88" s="49">
        <v>240</v>
      </c>
      <c r="G88" s="52">
        <v>390</v>
      </c>
      <c r="H88" s="52"/>
    </row>
    <row r="89" spans="1:8" ht="15.75" x14ac:dyDescent="0.2">
      <c r="A89" s="43" t="s">
        <v>18</v>
      </c>
      <c r="B89" s="153" t="s">
        <v>236</v>
      </c>
      <c r="C89" s="44" t="s">
        <v>38</v>
      </c>
      <c r="D89" s="44" t="s">
        <v>32</v>
      </c>
      <c r="E89" s="44"/>
      <c r="F89" s="44"/>
      <c r="G89" s="45">
        <f>G90+G95</f>
        <v>22837</v>
      </c>
      <c r="H89" s="45">
        <f>H90+H95</f>
        <v>22859</v>
      </c>
    </row>
    <row r="90" spans="1:8" s="12" customFormat="1" ht="15.75" x14ac:dyDescent="0.25">
      <c r="A90" s="46" t="s">
        <v>19</v>
      </c>
      <c r="B90" s="153" t="s">
        <v>236</v>
      </c>
      <c r="C90" s="67" t="s">
        <v>38</v>
      </c>
      <c r="D90" s="67" t="s">
        <v>31</v>
      </c>
      <c r="E90" s="47"/>
      <c r="F90" s="47"/>
      <c r="G90" s="48">
        <f t="shared" ref="G90:H93" si="6">G91</f>
        <v>573</v>
      </c>
      <c r="H90" s="48">
        <f t="shared" si="6"/>
        <v>595</v>
      </c>
    </row>
    <row r="91" spans="1:8" ht="63" x14ac:dyDescent="0.2">
      <c r="A91" s="49" t="s">
        <v>271</v>
      </c>
      <c r="B91" s="153" t="s">
        <v>236</v>
      </c>
      <c r="C91" s="50" t="s">
        <v>38</v>
      </c>
      <c r="D91" s="50" t="s">
        <v>31</v>
      </c>
      <c r="E91" s="49" t="s">
        <v>167</v>
      </c>
      <c r="F91" s="47"/>
      <c r="G91" s="48">
        <f t="shared" si="6"/>
        <v>573</v>
      </c>
      <c r="H91" s="48">
        <f t="shared" si="6"/>
        <v>595</v>
      </c>
    </row>
    <row r="92" spans="1:8" ht="63" x14ac:dyDescent="0.2">
      <c r="A92" s="49" t="s">
        <v>211</v>
      </c>
      <c r="B92" s="153" t="s">
        <v>236</v>
      </c>
      <c r="C92" s="50" t="s">
        <v>38</v>
      </c>
      <c r="D92" s="50" t="s">
        <v>31</v>
      </c>
      <c r="E92" s="49" t="s">
        <v>212</v>
      </c>
      <c r="F92" s="67"/>
      <c r="G92" s="52">
        <f t="shared" si="6"/>
        <v>573</v>
      </c>
      <c r="H92" s="52">
        <f t="shared" si="6"/>
        <v>595</v>
      </c>
    </row>
    <row r="93" spans="1:8" ht="31.5" x14ac:dyDescent="0.2">
      <c r="A93" s="49" t="s">
        <v>151</v>
      </c>
      <c r="B93" s="153" t="s">
        <v>236</v>
      </c>
      <c r="C93" s="50" t="s">
        <v>38</v>
      </c>
      <c r="D93" s="50" t="s">
        <v>31</v>
      </c>
      <c r="E93" s="49" t="s">
        <v>213</v>
      </c>
      <c r="F93" s="49">
        <v>200</v>
      </c>
      <c r="G93" s="52">
        <f t="shared" si="6"/>
        <v>573</v>
      </c>
      <c r="H93" s="52">
        <f t="shared" si="6"/>
        <v>595</v>
      </c>
    </row>
    <row r="94" spans="1:8" ht="31.5" x14ac:dyDescent="0.2">
      <c r="A94" s="49" t="s">
        <v>152</v>
      </c>
      <c r="B94" s="153" t="s">
        <v>236</v>
      </c>
      <c r="C94" s="50" t="s">
        <v>38</v>
      </c>
      <c r="D94" s="50" t="s">
        <v>31</v>
      </c>
      <c r="E94" s="49" t="s">
        <v>213</v>
      </c>
      <c r="F94" s="49">
        <v>240</v>
      </c>
      <c r="G94" s="52">
        <v>573</v>
      </c>
      <c r="H94" s="52">
        <v>595</v>
      </c>
    </row>
    <row r="95" spans="1:8" ht="15.75" x14ac:dyDescent="0.2">
      <c r="A95" s="46" t="s">
        <v>20</v>
      </c>
      <c r="B95" s="153" t="s">
        <v>236</v>
      </c>
      <c r="C95" s="47" t="s">
        <v>38</v>
      </c>
      <c r="D95" s="47" t="s">
        <v>36</v>
      </c>
      <c r="E95" s="47"/>
      <c r="F95" s="47"/>
      <c r="G95" s="48">
        <f>G96</f>
        <v>22264</v>
      </c>
      <c r="H95" s="48">
        <f>H96</f>
        <v>22264</v>
      </c>
    </row>
    <row r="96" spans="1:8" ht="47.25" x14ac:dyDescent="0.2">
      <c r="A96" s="49" t="s">
        <v>272</v>
      </c>
      <c r="B96" s="153" t="s">
        <v>236</v>
      </c>
      <c r="C96" s="66" t="s">
        <v>38</v>
      </c>
      <c r="D96" s="66" t="s">
        <v>36</v>
      </c>
      <c r="E96" s="49" t="s">
        <v>215</v>
      </c>
      <c r="F96" s="49"/>
      <c r="G96" s="48">
        <f>G97</f>
        <v>22264</v>
      </c>
      <c r="H96" s="48">
        <f>H97</f>
        <v>22264</v>
      </c>
    </row>
    <row r="97" spans="1:8" ht="31.5" x14ac:dyDescent="0.2">
      <c r="A97" s="49" t="s">
        <v>216</v>
      </c>
      <c r="B97" s="153" t="s">
        <v>236</v>
      </c>
      <c r="C97" s="66" t="s">
        <v>38</v>
      </c>
      <c r="D97" s="66" t="s">
        <v>36</v>
      </c>
      <c r="E97" s="68" t="s">
        <v>217</v>
      </c>
      <c r="F97" s="49"/>
      <c r="G97" s="48">
        <f>G98+G101</f>
        <v>22264</v>
      </c>
      <c r="H97" s="48">
        <f>H98+H101</f>
        <v>22264</v>
      </c>
    </row>
    <row r="98" spans="1:8" ht="15.75" x14ac:dyDescent="0.25">
      <c r="A98" s="73" t="s">
        <v>218</v>
      </c>
      <c r="B98" s="153" t="s">
        <v>236</v>
      </c>
      <c r="C98" s="66" t="s">
        <v>38</v>
      </c>
      <c r="D98" s="66" t="s">
        <v>36</v>
      </c>
      <c r="E98" s="68" t="s">
        <v>219</v>
      </c>
      <c r="F98" s="49"/>
      <c r="G98" s="48">
        <f>G99</f>
        <v>20762</v>
      </c>
      <c r="H98" s="48">
        <f>H99</f>
        <v>20762</v>
      </c>
    </row>
    <row r="99" spans="1:8" ht="31.5" x14ac:dyDescent="0.2">
      <c r="A99" s="49" t="s">
        <v>151</v>
      </c>
      <c r="B99" s="153" t="s">
        <v>236</v>
      </c>
      <c r="C99" s="66" t="s">
        <v>38</v>
      </c>
      <c r="D99" s="66" t="s">
        <v>36</v>
      </c>
      <c r="E99" s="68" t="s">
        <v>219</v>
      </c>
      <c r="F99" s="49">
        <v>200</v>
      </c>
      <c r="G99" s="48">
        <f>G100</f>
        <v>20762</v>
      </c>
      <c r="H99" s="48">
        <f>H100</f>
        <v>20762</v>
      </c>
    </row>
    <row r="100" spans="1:8" ht="31.5" x14ac:dyDescent="0.2">
      <c r="A100" s="49" t="s">
        <v>152</v>
      </c>
      <c r="B100" s="153" t="s">
        <v>236</v>
      </c>
      <c r="C100" s="66" t="s">
        <v>38</v>
      </c>
      <c r="D100" s="66" t="s">
        <v>36</v>
      </c>
      <c r="E100" s="68" t="s">
        <v>219</v>
      </c>
      <c r="F100" s="49">
        <v>240</v>
      </c>
      <c r="G100" s="48">
        <v>20762</v>
      </c>
      <c r="H100" s="48">
        <v>20762</v>
      </c>
    </row>
    <row r="101" spans="1:8" ht="31.5" x14ac:dyDescent="0.2">
      <c r="A101" s="109" t="s">
        <v>220</v>
      </c>
      <c r="B101" s="153" t="s">
        <v>236</v>
      </c>
      <c r="C101" s="66" t="s">
        <v>38</v>
      </c>
      <c r="D101" s="66" t="s">
        <v>36</v>
      </c>
      <c r="E101" s="49" t="s">
        <v>221</v>
      </c>
      <c r="F101" s="49"/>
      <c r="G101" s="48">
        <f>G102</f>
        <v>1502</v>
      </c>
      <c r="H101" s="48">
        <f>H102</f>
        <v>1502</v>
      </c>
    </row>
    <row r="102" spans="1:8" ht="31.5" x14ac:dyDescent="0.2">
      <c r="A102" s="49" t="s">
        <v>151</v>
      </c>
      <c r="B102" s="153" t="s">
        <v>236</v>
      </c>
      <c r="C102" s="66" t="s">
        <v>38</v>
      </c>
      <c r="D102" s="66" t="s">
        <v>36</v>
      </c>
      <c r="E102" s="49" t="s">
        <v>221</v>
      </c>
      <c r="F102" s="49">
        <v>200</v>
      </c>
      <c r="G102" s="48">
        <f>G103</f>
        <v>1502</v>
      </c>
      <c r="H102" s="48">
        <f>H103</f>
        <v>1502</v>
      </c>
    </row>
    <row r="103" spans="1:8" ht="31.5" x14ac:dyDescent="0.2">
      <c r="A103" s="49" t="s">
        <v>152</v>
      </c>
      <c r="B103" s="153" t="s">
        <v>236</v>
      </c>
      <c r="C103" s="66" t="s">
        <v>38</v>
      </c>
      <c r="D103" s="66" t="s">
        <v>36</v>
      </c>
      <c r="E103" s="49" t="s">
        <v>221</v>
      </c>
      <c r="F103" s="49">
        <v>240</v>
      </c>
      <c r="G103" s="48">
        <v>1502</v>
      </c>
      <c r="H103" s="48">
        <v>1502</v>
      </c>
    </row>
    <row r="104" spans="1:8" ht="15.75" x14ac:dyDescent="0.2">
      <c r="A104" s="43" t="s">
        <v>21</v>
      </c>
      <c r="B104" s="153" t="s">
        <v>236</v>
      </c>
      <c r="C104" s="44" t="s">
        <v>39</v>
      </c>
      <c r="D104" s="44" t="s">
        <v>32</v>
      </c>
      <c r="E104" s="44"/>
      <c r="F104" s="44"/>
      <c r="G104" s="45">
        <f t="shared" ref="G104:H109" si="7">G105</f>
        <v>165</v>
      </c>
      <c r="H104" s="45">
        <f t="shared" si="7"/>
        <v>165</v>
      </c>
    </row>
    <row r="105" spans="1:8" ht="15.75" x14ac:dyDescent="0.2">
      <c r="A105" s="46" t="s">
        <v>22</v>
      </c>
      <c r="B105" s="153" t="s">
        <v>236</v>
      </c>
      <c r="C105" s="47" t="s">
        <v>39</v>
      </c>
      <c r="D105" s="47" t="s">
        <v>39</v>
      </c>
      <c r="E105" s="47"/>
      <c r="F105" s="47"/>
      <c r="G105" s="48">
        <f t="shared" si="7"/>
        <v>165</v>
      </c>
      <c r="H105" s="48">
        <f t="shared" si="7"/>
        <v>165</v>
      </c>
    </row>
    <row r="106" spans="1:8" ht="47.25" x14ac:dyDescent="0.2">
      <c r="A106" s="49" t="s">
        <v>273</v>
      </c>
      <c r="B106" s="153" t="s">
        <v>236</v>
      </c>
      <c r="C106" s="66" t="s">
        <v>39</v>
      </c>
      <c r="D106" s="66" t="s">
        <v>39</v>
      </c>
      <c r="E106" s="49" t="s">
        <v>223</v>
      </c>
      <c r="F106" s="49"/>
      <c r="G106" s="48">
        <f t="shared" si="7"/>
        <v>165</v>
      </c>
      <c r="H106" s="48">
        <f t="shared" si="7"/>
        <v>165</v>
      </c>
    </row>
    <row r="107" spans="1:8" ht="47.25" x14ac:dyDescent="0.2">
      <c r="A107" s="49" t="s">
        <v>224</v>
      </c>
      <c r="B107" s="153" t="s">
        <v>236</v>
      </c>
      <c r="C107" s="66" t="s">
        <v>39</v>
      </c>
      <c r="D107" s="66" t="s">
        <v>39</v>
      </c>
      <c r="E107" s="49" t="s">
        <v>225</v>
      </c>
      <c r="F107" s="49"/>
      <c r="G107" s="48">
        <f t="shared" si="7"/>
        <v>165</v>
      </c>
      <c r="H107" s="48">
        <f t="shared" si="7"/>
        <v>165</v>
      </c>
    </row>
    <row r="108" spans="1:8" ht="47.25" x14ac:dyDescent="0.2">
      <c r="A108" s="49" t="s">
        <v>161</v>
      </c>
      <c r="B108" s="153" t="s">
        <v>236</v>
      </c>
      <c r="C108" s="66" t="s">
        <v>39</v>
      </c>
      <c r="D108" s="66" t="s">
        <v>39</v>
      </c>
      <c r="E108" s="49" t="s">
        <v>226</v>
      </c>
      <c r="F108" s="49"/>
      <c r="G108" s="52">
        <f t="shared" si="7"/>
        <v>165</v>
      </c>
      <c r="H108" s="52">
        <f t="shared" si="7"/>
        <v>165</v>
      </c>
    </row>
    <row r="109" spans="1:8" ht="15.75" x14ac:dyDescent="0.2">
      <c r="A109" s="49" t="s">
        <v>163</v>
      </c>
      <c r="B109" s="124" t="s">
        <v>236</v>
      </c>
      <c r="C109" s="66" t="s">
        <v>39</v>
      </c>
      <c r="D109" s="66" t="s">
        <v>39</v>
      </c>
      <c r="E109" s="49" t="s">
        <v>226</v>
      </c>
      <c r="F109" s="49">
        <v>500</v>
      </c>
      <c r="G109" s="52">
        <f t="shared" si="7"/>
        <v>165</v>
      </c>
      <c r="H109" s="52">
        <f t="shared" si="7"/>
        <v>165</v>
      </c>
    </row>
    <row r="110" spans="1:8" ht="15.75" x14ac:dyDescent="0.2">
      <c r="A110" s="49" t="s">
        <v>88</v>
      </c>
      <c r="B110" s="125" t="s">
        <v>236</v>
      </c>
      <c r="C110" s="66" t="s">
        <v>39</v>
      </c>
      <c r="D110" s="66" t="s">
        <v>39</v>
      </c>
      <c r="E110" s="49" t="s">
        <v>226</v>
      </c>
      <c r="F110" s="49">
        <v>540</v>
      </c>
      <c r="G110" s="52">
        <v>165</v>
      </c>
      <c r="H110" s="52">
        <v>165</v>
      </c>
    </row>
    <row r="111" spans="1:8" ht="15.75" x14ac:dyDescent="0.2">
      <c r="A111" s="43" t="s">
        <v>23</v>
      </c>
      <c r="B111" s="153" t="s">
        <v>236</v>
      </c>
      <c r="C111" s="44" t="s">
        <v>40</v>
      </c>
      <c r="D111" s="44" t="s">
        <v>32</v>
      </c>
      <c r="E111" s="44"/>
      <c r="F111" s="44"/>
      <c r="G111" s="45">
        <f t="shared" ref="G111:H115" si="8">G112</f>
        <v>2362</v>
      </c>
      <c r="H111" s="45">
        <f t="shared" si="8"/>
        <v>2362</v>
      </c>
    </row>
    <row r="112" spans="1:8" ht="15.75" x14ac:dyDescent="0.2">
      <c r="A112" s="46" t="s">
        <v>24</v>
      </c>
      <c r="B112" s="153" t="s">
        <v>236</v>
      </c>
      <c r="C112" s="47" t="s">
        <v>40</v>
      </c>
      <c r="D112" s="47" t="s">
        <v>31</v>
      </c>
      <c r="E112" s="47"/>
      <c r="F112" s="47"/>
      <c r="G112" s="48">
        <f>G113</f>
        <v>2362</v>
      </c>
      <c r="H112" s="48">
        <f>H113</f>
        <v>2362</v>
      </c>
    </row>
    <row r="113" spans="1:8" ht="15.75" x14ac:dyDescent="0.2">
      <c r="A113" s="49" t="s">
        <v>153</v>
      </c>
      <c r="B113" s="153" t="s">
        <v>236</v>
      </c>
      <c r="C113" s="70" t="s">
        <v>40</v>
      </c>
      <c r="D113" s="70" t="s">
        <v>31</v>
      </c>
      <c r="E113" s="65" t="s">
        <v>160</v>
      </c>
      <c r="F113" s="49"/>
      <c r="G113" s="48">
        <f t="shared" si="8"/>
        <v>2362</v>
      </c>
      <c r="H113" s="48">
        <f t="shared" si="8"/>
        <v>2362</v>
      </c>
    </row>
    <row r="114" spans="1:8" ht="47.25" x14ac:dyDescent="0.2">
      <c r="A114" s="49" t="s">
        <v>161</v>
      </c>
      <c r="B114" s="153" t="s">
        <v>236</v>
      </c>
      <c r="C114" s="66" t="s">
        <v>40</v>
      </c>
      <c r="D114" s="66" t="s">
        <v>31</v>
      </c>
      <c r="E114" s="49" t="s">
        <v>162</v>
      </c>
      <c r="F114" s="49"/>
      <c r="G114" s="48">
        <f t="shared" si="8"/>
        <v>2362</v>
      </c>
      <c r="H114" s="48">
        <f t="shared" si="8"/>
        <v>2362</v>
      </c>
    </row>
    <row r="115" spans="1:8" ht="15.75" x14ac:dyDescent="0.2">
      <c r="A115" s="49" t="s">
        <v>163</v>
      </c>
      <c r="B115" s="153" t="s">
        <v>236</v>
      </c>
      <c r="C115" s="66" t="s">
        <v>40</v>
      </c>
      <c r="D115" s="66" t="s">
        <v>31</v>
      </c>
      <c r="E115" s="49" t="s">
        <v>162</v>
      </c>
      <c r="F115" s="49">
        <v>500</v>
      </c>
      <c r="G115" s="52">
        <f t="shared" si="8"/>
        <v>2362</v>
      </c>
      <c r="H115" s="52">
        <f t="shared" si="8"/>
        <v>2362</v>
      </c>
    </row>
    <row r="116" spans="1:8" ht="15.75" x14ac:dyDescent="0.2">
      <c r="A116" s="49" t="s">
        <v>88</v>
      </c>
      <c r="B116" s="124" t="s">
        <v>236</v>
      </c>
      <c r="C116" s="66" t="s">
        <v>40</v>
      </c>
      <c r="D116" s="66" t="s">
        <v>31</v>
      </c>
      <c r="E116" s="49" t="s">
        <v>162</v>
      </c>
      <c r="F116" s="49">
        <v>540</v>
      </c>
      <c r="G116" s="52">
        <v>2362</v>
      </c>
      <c r="H116" s="52">
        <v>2362</v>
      </c>
    </row>
    <row r="117" spans="1:8" ht="15.75" x14ac:dyDescent="0.2">
      <c r="A117" s="43" t="s">
        <v>25</v>
      </c>
      <c r="B117" s="125" t="s">
        <v>236</v>
      </c>
      <c r="C117" s="44">
        <v>10</v>
      </c>
      <c r="D117" s="44" t="s">
        <v>32</v>
      </c>
      <c r="E117" s="44"/>
      <c r="F117" s="44"/>
      <c r="G117" s="45">
        <f t="shared" ref="G117:H121" si="9">G118</f>
        <v>323</v>
      </c>
      <c r="H117" s="45">
        <f t="shared" si="9"/>
        <v>323</v>
      </c>
    </row>
    <row r="118" spans="1:8" ht="15.75" x14ac:dyDescent="0.2">
      <c r="A118" s="46" t="s">
        <v>26</v>
      </c>
      <c r="B118" s="153" t="s">
        <v>236</v>
      </c>
      <c r="C118" s="47">
        <v>10</v>
      </c>
      <c r="D118" s="47" t="s">
        <v>31</v>
      </c>
      <c r="E118" s="47"/>
      <c r="F118" s="47"/>
      <c r="G118" s="48">
        <f t="shared" si="9"/>
        <v>323</v>
      </c>
      <c r="H118" s="48">
        <f t="shared" si="9"/>
        <v>323</v>
      </c>
    </row>
    <row r="119" spans="1:8" ht="47.25" x14ac:dyDescent="0.2">
      <c r="A119" s="49" t="s">
        <v>267</v>
      </c>
      <c r="B119" s="153" t="s">
        <v>236</v>
      </c>
      <c r="C119" s="66">
        <v>10</v>
      </c>
      <c r="D119" s="66" t="s">
        <v>31</v>
      </c>
      <c r="E119" s="49" t="s">
        <v>143</v>
      </c>
      <c r="F119" s="49"/>
      <c r="G119" s="48">
        <f t="shared" si="9"/>
        <v>323</v>
      </c>
      <c r="H119" s="48">
        <f t="shared" si="9"/>
        <v>323</v>
      </c>
    </row>
    <row r="120" spans="1:8" ht="47.25" x14ac:dyDescent="0.2">
      <c r="A120" s="49" t="s">
        <v>227</v>
      </c>
      <c r="B120" s="153" t="s">
        <v>236</v>
      </c>
      <c r="C120" s="66">
        <v>10</v>
      </c>
      <c r="D120" s="66" t="s">
        <v>31</v>
      </c>
      <c r="E120" s="49" t="s">
        <v>228</v>
      </c>
      <c r="F120" s="49"/>
      <c r="G120" s="48">
        <f t="shared" si="9"/>
        <v>323</v>
      </c>
      <c r="H120" s="48">
        <f t="shared" si="9"/>
        <v>323</v>
      </c>
    </row>
    <row r="121" spans="1:8" ht="15.75" x14ac:dyDescent="0.2">
      <c r="A121" s="49" t="s">
        <v>229</v>
      </c>
      <c r="B121" s="153" t="s">
        <v>236</v>
      </c>
      <c r="C121" s="66">
        <v>10</v>
      </c>
      <c r="D121" s="66" t="s">
        <v>31</v>
      </c>
      <c r="E121" s="49" t="s">
        <v>228</v>
      </c>
      <c r="F121" s="49">
        <v>300</v>
      </c>
      <c r="G121" s="48">
        <f t="shared" si="9"/>
        <v>323</v>
      </c>
      <c r="H121" s="48">
        <f t="shared" si="9"/>
        <v>323</v>
      </c>
    </row>
    <row r="122" spans="1:8" ht="15.75" x14ac:dyDescent="0.2">
      <c r="A122" s="69" t="s">
        <v>230</v>
      </c>
      <c r="B122" s="153" t="s">
        <v>236</v>
      </c>
      <c r="C122" s="66">
        <v>10</v>
      </c>
      <c r="D122" s="66" t="s">
        <v>31</v>
      </c>
      <c r="E122" s="49" t="s">
        <v>228</v>
      </c>
      <c r="F122" s="49">
        <v>310</v>
      </c>
      <c r="G122" s="52">
        <v>323</v>
      </c>
      <c r="H122" s="52">
        <v>323</v>
      </c>
    </row>
    <row r="123" spans="1:8" ht="15.75" x14ac:dyDescent="0.2">
      <c r="A123" s="43" t="s">
        <v>28</v>
      </c>
      <c r="B123" s="124" t="s">
        <v>236</v>
      </c>
      <c r="C123" s="44">
        <v>11</v>
      </c>
      <c r="D123" s="44" t="s">
        <v>32</v>
      </c>
      <c r="E123" s="44"/>
      <c r="F123" s="44"/>
      <c r="G123" s="45">
        <f>G124</f>
        <v>3029</v>
      </c>
      <c r="H123" s="45">
        <f>H124</f>
        <v>3029</v>
      </c>
    </row>
    <row r="124" spans="1:8" ht="15.75" x14ac:dyDescent="0.2">
      <c r="A124" s="46" t="s">
        <v>29</v>
      </c>
      <c r="B124" s="125" t="s">
        <v>236</v>
      </c>
      <c r="C124" s="47">
        <v>11</v>
      </c>
      <c r="D124" s="47" t="s">
        <v>35</v>
      </c>
      <c r="E124" s="47"/>
      <c r="F124" s="47"/>
      <c r="G124" s="48">
        <f>G126</f>
        <v>3029</v>
      </c>
      <c r="H124" s="48">
        <f>H126</f>
        <v>3029</v>
      </c>
    </row>
    <row r="125" spans="1:8" ht="15.75" x14ac:dyDescent="0.2">
      <c r="A125" s="49" t="s">
        <v>153</v>
      </c>
      <c r="B125" s="153" t="s">
        <v>236</v>
      </c>
      <c r="C125" s="66">
        <v>11</v>
      </c>
      <c r="D125" s="66" t="s">
        <v>35</v>
      </c>
      <c r="E125" s="49" t="s">
        <v>160</v>
      </c>
      <c r="F125" s="135"/>
      <c r="G125" s="48">
        <f t="shared" ref="G125:H127" si="10">G126</f>
        <v>3029</v>
      </c>
      <c r="H125" s="48">
        <f t="shared" si="10"/>
        <v>3029</v>
      </c>
    </row>
    <row r="126" spans="1:8" ht="47.25" x14ac:dyDescent="0.2">
      <c r="A126" s="49" t="s">
        <v>161</v>
      </c>
      <c r="B126" s="153" t="s">
        <v>236</v>
      </c>
      <c r="C126" s="66">
        <v>11</v>
      </c>
      <c r="D126" s="66" t="s">
        <v>35</v>
      </c>
      <c r="E126" s="49" t="s">
        <v>162</v>
      </c>
      <c r="F126" s="49"/>
      <c r="G126" s="48">
        <f t="shared" si="10"/>
        <v>3029</v>
      </c>
      <c r="H126" s="48">
        <f t="shared" si="10"/>
        <v>3029</v>
      </c>
    </row>
    <row r="127" spans="1:8" ht="15.75" x14ac:dyDescent="0.2">
      <c r="A127" s="49" t="s">
        <v>163</v>
      </c>
      <c r="B127" s="153" t="s">
        <v>236</v>
      </c>
      <c r="C127" s="66">
        <v>11</v>
      </c>
      <c r="D127" s="66" t="s">
        <v>35</v>
      </c>
      <c r="E127" s="68" t="s">
        <v>162</v>
      </c>
      <c r="F127" s="49">
        <v>500</v>
      </c>
      <c r="G127" s="48">
        <f t="shared" si="10"/>
        <v>3029</v>
      </c>
      <c r="H127" s="48">
        <f t="shared" si="10"/>
        <v>3029</v>
      </c>
    </row>
    <row r="128" spans="1:8" ht="15.75" x14ac:dyDescent="0.2">
      <c r="A128" s="49" t="s">
        <v>88</v>
      </c>
      <c r="B128" s="153" t="s">
        <v>236</v>
      </c>
      <c r="C128" s="136">
        <v>11</v>
      </c>
      <c r="D128" s="136" t="s">
        <v>35</v>
      </c>
      <c r="E128" s="142" t="s">
        <v>162</v>
      </c>
      <c r="F128" s="114">
        <v>540</v>
      </c>
      <c r="G128" s="137">
        <v>3029</v>
      </c>
      <c r="H128" s="137">
        <v>3029</v>
      </c>
    </row>
    <row r="129" spans="1:8" ht="15.75" x14ac:dyDescent="0.2">
      <c r="A129" s="104" t="s">
        <v>142</v>
      </c>
      <c r="B129" s="124" t="s">
        <v>236</v>
      </c>
      <c r="C129" s="139" t="s">
        <v>54</v>
      </c>
      <c r="D129" s="170" t="s">
        <v>32</v>
      </c>
      <c r="E129" s="143"/>
      <c r="F129" s="140"/>
      <c r="G129" s="141">
        <f t="shared" ref="G129:H131" si="11">G130</f>
        <v>1617</v>
      </c>
      <c r="H129" s="141">
        <f t="shared" si="11"/>
        <v>3380</v>
      </c>
    </row>
    <row r="130" spans="1:8" ht="15.75" x14ac:dyDescent="0.2">
      <c r="A130" s="107" t="s">
        <v>142</v>
      </c>
      <c r="B130" s="125" t="s">
        <v>236</v>
      </c>
      <c r="C130" s="108">
        <v>99</v>
      </c>
      <c r="D130" s="108">
        <v>99</v>
      </c>
      <c r="E130" s="120" t="s">
        <v>239</v>
      </c>
      <c r="F130" s="108"/>
      <c r="G130" s="48">
        <f t="shared" si="11"/>
        <v>1617</v>
      </c>
      <c r="H130" s="48">
        <f t="shared" si="11"/>
        <v>3380</v>
      </c>
    </row>
    <row r="131" spans="1:8" ht="15.75" x14ac:dyDescent="0.2">
      <c r="A131" s="107" t="s">
        <v>156</v>
      </c>
      <c r="B131" s="153" t="s">
        <v>236</v>
      </c>
      <c r="C131" s="108">
        <v>99</v>
      </c>
      <c r="D131" s="108">
        <v>99</v>
      </c>
      <c r="E131" s="120" t="s">
        <v>239</v>
      </c>
      <c r="F131" s="138">
        <v>800</v>
      </c>
      <c r="G131" s="48">
        <f t="shared" si="11"/>
        <v>1617</v>
      </c>
      <c r="H131" s="48">
        <f t="shared" si="11"/>
        <v>3380</v>
      </c>
    </row>
    <row r="132" spans="1:8" ht="15.75" x14ac:dyDescent="0.2">
      <c r="A132" s="107" t="s">
        <v>158</v>
      </c>
      <c r="B132" s="153" t="s">
        <v>236</v>
      </c>
      <c r="C132" s="108">
        <v>99</v>
      </c>
      <c r="D132" s="108">
        <v>99</v>
      </c>
      <c r="E132" s="120" t="s">
        <v>239</v>
      </c>
      <c r="F132" s="138">
        <v>870</v>
      </c>
      <c r="G132" s="48">
        <v>1617</v>
      </c>
      <c r="H132" s="48">
        <v>3380</v>
      </c>
    </row>
    <row r="133" spans="1:8" ht="15.75" x14ac:dyDescent="0.2">
      <c r="A133" s="43" t="s">
        <v>30</v>
      </c>
      <c r="B133" s="153" t="s">
        <v>236</v>
      </c>
      <c r="C133" s="44"/>
      <c r="D133" s="44"/>
      <c r="E133" s="44"/>
      <c r="F133" s="44"/>
      <c r="G133" s="45">
        <f>G123+G117+G111+G104+G89+G78+G53+G7+G42+G130</f>
        <v>67605.899999999994</v>
      </c>
      <c r="H133" s="45">
        <f>H123+H117+H111+H104+H89+H78+H53+H7+H42+H130</f>
        <v>70188.600000000006</v>
      </c>
    </row>
  </sheetData>
  <autoFilter ref="A5:H133"/>
  <mergeCells count="9">
    <mergeCell ref="C1:H1"/>
    <mergeCell ref="A2:H2"/>
    <mergeCell ref="A4:A5"/>
    <mergeCell ref="C4:C5"/>
    <mergeCell ref="D4:D5"/>
    <mergeCell ref="E4:E5"/>
    <mergeCell ref="F4:F5"/>
    <mergeCell ref="G4:H4"/>
    <mergeCell ref="B4:B5"/>
  </mergeCells>
  <pageMargins left="0.23622047244094491" right="0.27559055118110237" top="0.31496062992125984" bottom="0.35433070866141736" header="0.23622047244094491" footer="0.15748031496062992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7</vt:i4>
      </vt:variant>
    </vt:vector>
  </HeadingPairs>
  <TitlesOfParts>
    <vt:vector size="24" baseType="lpstr">
      <vt:lpstr>№ 1</vt:lpstr>
      <vt:lpstr>№ 2</vt:lpstr>
      <vt:lpstr>№14</vt:lpstr>
      <vt:lpstr>№ 3</vt:lpstr>
      <vt:lpstr>№ 4</vt:lpstr>
      <vt:lpstr>№ 5</vt:lpstr>
      <vt:lpstr>№ 6</vt:lpstr>
      <vt:lpstr>№ 7</vt:lpstr>
      <vt:lpstr>№10</vt:lpstr>
      <vt:lpstr>№ 9</vt:lpstr>
      <vt:lpstr>№ 8</vt:lpstr>
      <vt:lpstr>№11</vt:lpstr>
      <vt:lpstr>№ 12</vt:lpstr>
      <vt:lpstr>№ 13</vt:lpstr>
      <vt:lpstr>№ 15</vt:lpstr>
      <vt:lpstr>№ 16</vt:lpstr>
      <vt:lpstr>№ 17</vt:lpstr>
      <vt:lpstr>'№ 5'!sub_12000</vt:lpstr>
      <vt:lpstr>'№ 5'!Заголовки_для_печати</vt:lpstr>
      <vt:lpstr>'№ 6'!Заголовки_для_печати</vt:lpstr>
      <vt:lpstr>'№ 7'!Заголовки_для_печати</vt:lpstr>
      <vt:lpstr>'№ 8'!Заголовки_для_печати</vt:lpstr>
      <vt:lpstr>'№ 9'!Заголовки_для_печати</vt:lpstr>
      <vt:lpstr>№10!Заголовки_для_печати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2024-10-28T12:52:59Z</dcterms:modified>
</cp:coreProperties>
</file>