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3\Утверждение 2023 год\ПОЛОМ\"/>
    </mc:Choice>
  </mc:AlternateContent>
  <xr:revisionPtr revIDLastSave="0" documentId="13_ncr:1_{746ED4D7-1E7F-492A-9CA3-E450F724980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J32" i="1"/>
  <c r="D32" i="1"/>
  <c r="J28" i="1"/>
  <c r="S31" i="1" l="1"/>
  <c r="J30" i="1"/>
  <c r="D30" i="1"/>
  <c r="S30" i="1" l="1"/>
  <c r="D16" i="1"/>
  <c r="J16" i="1"/>
  <c r="J24" i="1"/>
  <c r="J15" i="1" s="1"/>
  <c r="D24" i="1"/>
  <c r="J20" i="1"/>
  <c r="D20" i="1"/>
  <c r="D22" i="1"/>
  <c r="J22" i="1"/>
  <c r="S23" i="1"/>
  <c r="Q23" i="1"/>
  <c r="P22" i="1"/>
  <c r="O22" i="1"/>
  <c r="N22" i="1"/>
  <c r="M22" i="1"/>
  <c r="L22" i="1"/>
  <c r="K22" i="1"/>
  <c r="S22" i="1" l="1"/>
  <c r="E17" i="1"/>
  <c r="F17" i="1"/>
  <c r="G17" i="1"/>
  <c r="H17" i="1"/>
  <c r="I17" i="1"/>
  <c r="E33" i="1"/>
  <c r="E32" i="1" s="1"/>
  <c r="F33" i="1"/>
  <c r="F32" i="1" s="1"/>
  <c r="G33" i="1"/>
  <c r="G32" i="1" s="1"/>
  <c r="H33" i="1"/>
  <c r="H32" i="1" s="1"/>
  <c r="I33" i="1"/>
  <c r="I32" i="1" s="1"/>
  <c r="E27" i="1"/>
  <c r="E26" i="1" s="1"/>
  <c r="F27" i="1"/>
  <c r="F26" i="1" s="1"/>
  <c r="G27" i="1"/>
  <c r="G26" i="1" s="1"/>
  <c r="H27" i="1"/>
  <c r="H26" i="1" s="1"/>
  <c r="I27" i="1"/>
  <c r="I26" i="1" s="1"/>
  <c r="E25" i="1"/>
  <c r="E24" i="1" s="1"/>
  <c r="F25" i="1"/>
  <c r="F24" i="1" s="1"/>
  <c r="G25" i="1"/>
  <c r="G24" i="1" s="1"/>
  <c r="H25" i="1"/>
  <c r="H24" i="1" s="1"/>
  <c r="I25" i="1"/>
  <c r="E21" i="1"/>
  <c r="E20" i="1" s="1"/>
  <c r="F21" i="1"/>
  <c r="F20" i="1" s="1"/>
  <c r="G21" i="1"/>
  <c r="G20" i="1" s="1"/>
  <c r="H21" i="1"/>
  <c r="H20" i="1" s="1"/>
  <c r="I21" i="1"/>
  <c r="I20" i="1" s="1"/>
  <c r="I24" i="1" l="1"/>
  <c r="I22" i="1" s="1"/>
  <c r="Q22" i="1" s="1"/>
  <c r="F18" i="1"/>
  <c r="F19" i="1"/>
  <c r="I19" i="1"/>
  <c r="E19" i="1"/>
  <c r="H18" i="1"/>
  <c r="E18" i="1"/>
  <c r="E16" i="1" s="1"/>
  <c r="E15" i="1" s="1"/>
  <c r="I18" i="1"/>
  <c r="I16" i="1" s="1"/>
  <c r="I15" i="1" s="1"/>
  <c r="H19" i="1"/>
  <c r="G18" i="1"/>
  <c r="G19" i="1"/>
  <c r="G16" i="1" s="1"/>
  <c r="G15" i="1" s="1"/>
  <c r="H16" i="1" l="1"/>
  <c r="H15" i="1" s="1"/>
  <c r="F16" i="1"/>
  <c r="F15" i="1" s="1"/>
  <c r="S17" i="1"/>
  <c r="D26" i="1"/>
  <c r="S19" i="1"/>
  <c r="S20" i="1"/>
  <c r="S21" i="1"/>
  <c r="S32" i="1" l="1"/>
  <c r="S33" i="1"/>
  <c r="S25" i="1"/>
  <c r="S24" i="1"/>
  <c r="J26" i="1" l="1"/>
  <c r="S27" i="1"/>
  <c r="S18" i="1"/>
  <c r="S26" i="1" l="1"/>
  <c r="S16" i="1"/>
  <c r="S15" i="1"/>
  <c r="D28" i="1"/>
</calcChain>
</file>

<file path=xl/sharedStrings.xml><?xml version="1.0" encoding="utf-8"?>
<sst xmlns="http://schemas.openxmlformats.org/spreadsheetml/2006/main" count="84" uniqueCount="46">
  <si>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</si>
  <si>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</si>
  <si>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</si>
  <si>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</si>
  <si>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</si>
  <si>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</si>
  <si>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</si>
  <si>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</si>
  <si>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</si>
  <si>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</si>
  <si>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</si>
  <si>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</si>
  <si>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</si>
  <si>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</si>
  <si>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</si>
  <si>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</si>
  <si>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</si>
  <si>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</si>
  <si>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</si>
  <si>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</si>
  <si>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</si>
  <si>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</si>
  <si>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</si>
  <si>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</si>
  <si>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</si>
  <si>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</si>
  <si>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</si>
  <si>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</si>
  <si>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</si>
  <si>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</si>
  <si>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</si>
  <si>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</si>
  <si>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>Утверждено на 2023 год</t>
  </si>
  <si>
    <t xml:space="preserve">    НАЦИОНАЛЬНАЯ БЕЗОПАСНОСТЬ И ПРАВООХРАНИТЕЛЬНАЯ ДЕЯТЕЛЬНОСТЬ</t>
  </si>
  <si>
    <t>Организация деятельности народных дружин</t>
  </si>
  <si>
    <t>14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</si>
  <si>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</si>
  <si>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</si>
  <si>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</si>
  <si>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>к решению Поломской сельской Думы</t>
  </si>
  <si>
    <t>Фактические расходы за 2023 год</t>
  </si>
  <si>
    <t>за 2023 год</t>
  </si>
  <si>
    <t xml:space="preserve">от 00.00.2024 № 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</si>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</sst>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4" fontId="5" fillId="3" borderId="2" xfId="21">
      <alignment horizontal="right" vertical="top" shrinkToFit="1"/>
    </xf>
    <xf numFmtId="4" fontId="5" fillId="4" borderId="2" xfId="24">
      <alignment horizontal="right" vertical="top" shrinkToFit="1"/>
    </xf>
    <xf numFmtId="0" fontId="0" fillId="0" borderId="1" xfId="0" applyBorder="1" applyProtection="1">
      <protection locked="0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49" fontId="4" fillId="0" borderId="6" xfId="19" applyNumberFormat="1" applyBorder="1" applyAlignment="1">
      <alignment horizontal="center" vertical="top" shrinkToFit="1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33"/>
  <sheetViews>
    <sheetView showGridLines="0" tabSelected="1" topLeftCell="A10" zoomScaleNormal="100" workbookViewId="0">
      <selection activeCell="W25" sqref="W25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15.75" customHeight="1" x14ac:dyDescent="0.25">
      <c r="A2" s="36" t="s">
        <v>39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5.7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ht="15.75" customHeight="1" x14ac:dyDescent="0.25">
      <c r="A4" s="36" t="s">
        <v>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18" customHeight="1" x14ac:dyDescent="0.25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5.75" customHeight="1" x14ac:dyDescent="0.25">
      <c r="A8" s="34" t="s">
        <v>16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19" ht="15.75" customHeight="1" x14ac:dyDescent="0.25">
      <c r="A9" s="34" t="s">
        <v>17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</row>
    <row r="10" spans="1:19" ht="15.75" customHeight="1" x14ac:dyDescent="0.25">
      <c r="A10" s="34" t="s">
        <v>41</v>
      </c>
      <c r="B10" s="34"/>
      <c r="C10" s="34"/>
      <c r="D10" s="34"/>
      <c r="E10" s="34"/>
      <c r="F10" s="34"/>
      <c r="G10" s="34"/>
      <c r="H10" s="34"/>
      <c r="I10" s="34"/>
      <c r="J10" s="34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</row>
    <row r="13" spans="1:19" ht="5.2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32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40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>D16+D20+D22+D24+D26+D32+D30+D28</f>
        <v>4656.53</v>
      </c>
      <c r="E15" s="21" t="e">
        <f>E16+E20+E22+E24+E26+E32+#REF!+E30+E28</f>
        <v>#REF!</v>
      </c>
      <c r="F15" s="21" t="e">
        <f>F16+F20+F22+F24+F26+F32+#REF!+F30+F28</f>
        <v>#REF!</v>
      </c>
      <c r="G15" s="21" t="e">
        <f>G16+G20+G22+G24+G26+G32+#REF!+G30+G28</f>
        <v>#REF!</v>
      </c>
      <c r="H15" s="21" t="e">
        <f>H16+H20+H22+H24+H26+H32+#REF!+H30+H28</f>
        <v>#REF!</v>
      </c>
      <c r="I15" s="21" t="e">
        <f>I16+I20+I22+I24+I26+I32+#REF!+I30+I28</f>
        <v>#REF!</v>
      </c>
      <c r="J15" s="21">
        <f>J16+J20+J22+J24+J26+J32+J30+J28</f>
        <v>4124.8500000000004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88.58205573678255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2948.75</v>
      </c>
      <c r="E16" s="22" t="e">
        <f t="shared" ref="E16:J16" si="0">E17+E18+E19</f>
        <v>#REF!</v>
      </c>
      <c r="F16" s="22" t="e">
        <f t="shared" si="0"/>
        <v>#REF!</v>
      </c>
      <c r="G16" s="22" t="e">
        <f t="shared" si="0"/>
        <v>#REF!</v>
      </c>
      <c r="H16" s="22" t="e">
        <f t="shared" si="0"/>
        <v>#REF!</v>
      </c>
      <c r="I16" s="22" t="e">
        <f t="shared" si="0"/>
        <v>#REF!</v>
      </c>
      <c r="J16" s="22">
        <f t="shared" si="0"/>
        <v>2742.67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31" si="1">J16/D16*100</f>
        <v>93.0112759643917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774.1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749.8</v>
      </c>
      <c r="K17" s="15"/>
      <c r="L17" s="15"/>
      <c r="M17" s="15"/>
      <c r="N17" s="15"/>
      <c r="O17" s="15"/>
      <c r="P17" s="15"/>
      <c r="Q17" s="14"/>
      <c r="R17" s="14"/>
      <c r="S17" s="13">
        <f t="shared" si="1"/>
        <v>96.860870688541524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1262.6199999999999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1203.18</v>
      </c>
      <c r="K18" s="15"/>
      <c r="L18" s="15"/>
      <c r="M18" s="15"/>
      <c r="N18" s="15"/>
      <c r="O18" s="15"/>
      <c r="P18" s="15"/>
      <c r="Q18" s="14"/>
      <c r="R18" s="14"/>
      <c r="S18" s="13">
        <f t="shared" si="1"/>
        <v>95.292328649950122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912.03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789.69</v>
      </c>
      <c r="K19" s="15"/>
      <c r="L19" s="15"/>
      <c r="M19" s="15"/>
      <c r="N19" s="15"/>
      <c r="O19" s="15"/>
      <c r="P19" s="15"/>
      <c r="Q19" s="14"/>
      <c r="R19" s="14"/>
      <c r="S19" s="13">
        <f t="shared" si="1"/>
        <v>86.585967566856354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125.4</v>
      </c>
      <c r="E20" s="22" t="e">
        <f t="shared" ref="E20:J20" si="2">E21</f>
        <v>#REF!</v>
      </c>
      <c r="F20" s="22" t="e">
        <f t="shared" si="2"/>
        <v>#REF!</v>
      </c>
      <c r="G20" s="22" t="e">
        <f t="shared" si="2"/>
        <v>#REF!</v>
      </c>
      <c r="H20" s="22" t="e">
        <f t="shared" si="2"/>
        <v>#REF!</v>
      </c>
      <c r="I20" s="22" t="e">
        <f t="shared" si="2"/>
        <v>#REF!</v>
      </c>
      <c r="J20" s="22">
        <f t="shared" si="2"/>
        <v>125.4</v>
      </c>
      <c r="K20" s="15"/>
      <c r="L20" s="15"/>
      <c r="M20" s="15"/>
      <c r="N20" s="15"/>
      <c r="O20" s="15"/>
      <c r="P20" s="15"/>
      <c r="Q20" s="14"/>
      <c r="R20" s="14"/>
      <c r="S20" s="13">
        <f t="shared" si="1"/>
        <v>100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125.4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125.4</v>
      </c>
      <c r="K21" s="15"/>
      <c r="L21" s="15"/>
      <c r="M21" s="15"/>
      <c r="N21" s="15"/>
      <c r="O21" s="15"/>
      <c r="P21" s="15"/>
      <c r="Q21" s="14"/>
      <c r="R21" s="14"/>
      <c r="S21" s="13">
        <f t="shared" si="1"/>
        <v>100</v>
      </c>
    </row>
    <row r="22" spans="1:19" ht="25.5" outlineLevel="7" x14ac:dyDescent="0.25">
      <c r="A22" s="26" t="s">
        <v>33</v>
      </c>
      <c r="B22" s="28" t="s">
        <v>24</v>
      </c>
      <c r="C22" s="28" t="s">
        <v>20</v>
      </c>
      <c r="D22" s="22">
        <f>D23</f>
        <v>6</v>
      </c>
      <c r="E22" s="27"/>
      <c r="F22" s="27"/>
      <c r="G22" s="27"/>
      <c r="H22" s="27"/>
      <c r="I22" s="29" t="e">
        <f>I24+I25</f>
        <v>#REF!</v>
      </c>
      <c r="J22" s="29">
        <f>J23</f>
        <v>5.52</v>
      </c>
      <c r="K22" s="29">
        <f t="shared" ref="K22:P22" si="3">K24+K25</f>
        <v>0</v>
      </c>
      <c r="L22" s="29">
        <f t="shared" si="3"/>
        <v>0</v>
      </c>
      <c r="M22" s="29">
        <f t="shared" si="3"/>
        <v>0</v>
      </c>
      <c r="N22" s="29">
        <f t="shared" si="3"/>
        <v>0</v>
      </c>
      <c r="O22" s="29">
        <f t="shared" si="3"/>
        <v>0</v>
      </c>
      <c r="P22" s="29">
        <f t="shared" si="3"/>
        <v>0</v>
      </c>
      <c r="Q22" s="30" t="e">
        <f t="shared" ref="Q22:Q23" si="4">P22/I22*100</f>
        <v>#REF!</v>
      </c>
      <c r="S22" s="13">
        <f t="shared" si="1"/>
        <v>92</v>
      </c>
    </row>
    <row r="23" spans="1:19" ht="25.5" outlineLevel="7" x14ac:dyDescent="0.25">
      <c r="A23" s="32" t="s">
        <v>34</v>
      </c>
      <c r="B23" s="39" t="s">
        <v>24</v>
      </c>
      <c r="C23" s="28" t="s">
        <v>35</v>
      </c>
      <c r="D23" s="22">
        <v>6</v>
      </c>
      <c r="E23" s="27"/>
      <c r="F23" s="27"/>
      <c r="G23" s="27"/>
      <c r="H23" s="27"/>
      <c r="I23" s="29">
        <v>1.4</v>
      </c>
      <c r="J23" s="29">
        <v>5.52</v>
      </c>
      <c r="K23" s="29"/>
      <c r="L23" s="29"/>
      <c r="M23" s="29"/>
      <c r="N23" s="29"/>
      <c r="O23" s="29"/>
      <c r="P23" s="29">
        <v>0</v>
      </c>
      <c r="Q23" s="30">
        <f t="shared" si="4"/>
        <v>0</v>
      </c>
      <c r="S23" s="31">
        <f t="shared" si="1"/>
        <v>92</v>
      </c>
    </row>
    <row r="24" spans="1:19" outlineLevel="3" x14ac:dyDescent="0.25">
      <c r="A24" s="17" t="s">
        <v>7</v>
      </c>
      <c r="B24" s="19" t="s">
        <v>23</v>
      </c>
      <c r="C24" s="23" t="s">
        <v>20</v>
      </c>
      <c r="D24" s="22">
        <f>D25</f>
        <v>657.48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335.64</v>
      </c>
      <c r="K24" s="15"/>
      <c r="L24" s="15"/>
      <c r="M24" s="15"/>
      <c r="N24" s="15"/>
      <c r="O24" s="15"/>
      <c r="P24" s="15"/>
      <c r="Q24" s="14"/>
      <c r="R24" s="14"/>
      <c r="S24" s="13">
        <f t="shared" si="1"/>
        <v>51.049461580580392</v>
      </c>
    </row>
    <row r="25" spans="1:19" outlineLevel="7" x14ac:dyDescent="0.25">
      <c r="A25" s="17" t="s">
        <v>8</v>
      </c>
      <c r="B25" s="19" t="s">
        <v>23</v>
      </c>
      <c r="C25" s="23" t="s">
        <v>25</v>
      </c>
      <c r="D25" s="22">
        <v>657.48</v>
      </c>
      <c r="E25" s="22" t="e">
        <f>#REF!</f>
        <v>#REF!</v>
      </c>
      <c r="F25" s="22" t="e">
        <f>#REF!</f>
        <v>#REF!</v>
      </c>
      <c r="G25" s="22" t="e">
        <f>#REF!</f>
        <v>#REF!</v>
      </c>
      <c r="H25" s="22" t="e">
        <f>#REF!</f>
        <v>#REF!</v>
      </c>
      <c r="I25" s="22" t="e">
        <f>#REF!</f>
        <v>#REF!</v>
      </c>
      <c r="J25" s="22">
        <v>335.64</v>
      </c>
      <c r="K25" s="15"/>
      <c r="L25" s="15"/>
      <c r="M25" s="15"/>
      <c r="N25" s="15"/>
      <c r="O25" s="15"/>
      <c r="P25" s="15"/>
      <c r="Q25" s="14"/>
      <c r="R25" s="14"/>
      <c r="S25" s="13">
        <f t="shared" si="1"/>
        <v>51.049461580580392</v>
      </c>
    </row>
    <row r="26" spans="1:19" ht="25.5" outlineLevel="3" x14ac:dyDescent="0.25">
      <c r="A26" s="17" t="s">
        <v>9</v>
      </c>
      <c r="B26" s="19" t="s">
        <v>26</v>
      </c>
      <c r="C26" s="23" t="s">
        <v>20</v>
      </c>
      <c r="D26" s="22">
        <f>D27</f>
        <v>721.4</v>
      </c>
      <c r="E26" s="22" t="e">
        <f t="shared" ref="E26:J26" si="6">E27</f>
        <v>#REF!</v>
      </c>
      <c r="F26" s="22" t="e">
        <f t="shared" si="6"/>
        <v>#REF!</v>
      </c>
      <c r="G26" s="22" t="e">
        <f t="shared" si="6"/>
        <v>#REF!</v>
      </c>
      <c r="H26" s="22" t="e">
        <f t="shared" si="6"/>
        <v>#REF!</v>
      </c>
      <c r="I26" s="22" t="e">
        <f t="shared" si="6"/>
        <v>#REF!</v>
      </c>
      <c r="J26" s="22">
        <f t="shared" si="6"/>
        <v>720.86</v>
      </c>
      <c r="K26" s="15"/>
      <c r="L26" s="15"/>
      <c r="M26" s="15"/>
      <c r="N26" s="15"/>
      <c r="O26" s="15"/>
      <c r="P26" s="15"/>
      <c r="Q26" s="14"/>
      <c r="R26" s="14"/>
      <c r="S26" s="13">
        <f t="shared" si="1"/>
        <v>99.925145550318831</v>
      </c>
    </row>
    <row r="27" spans="1:19" outlineLevel="7" x14ac:dyDescent="0.25">
      <c r="A27" s="17" t="s">
        <v>10</v>
      </c>
      <c r="B27" s="19" t="s">
        <v>26</v>
      </c>
      <c r="C27" s="23" t="s">
        <v>24</v>
      </c>
      <c r="D27" s="22">
        <v>721.4</v>
      </c>
      <c r="E27" s="22" t="e">
        <f>#REF!+#REF!</f>
        <v>#REF!</v>
      </c>
      <c r="F27" s="22" t="e">
        <f>#REF!+#REF!</f>
        <v>#REF!</v>
      </c>
      <c r="G27" s="22" t="e">
        <f>#REF!+#REF!</f>
        <v>#REF!</v>
      </c>
      <c r="H27" s="22" t="e">
        <f>#REF!+#REF!</f>
        <v>#REF!</v>
      </c>
      <c r="I27" s="22" t="e">
        <f>#REF!+#REF!</f>
        <v>#REF!</v>
      </c>
      <c r="J27" s="22">
        <v>720.86</v>
      </c>
      <c r="K27" s="15"/>
      <c r="L27" s="15"/>
      <c r="M27" s="15"/>
      <c r="N27" s="15"/>
      <c r="O27" s="15"/>
      <c r="P27" s="15"/>
      <c r="Q27" s="14"/>
      <c r="R27" s="14"/>
      <c r="S27" s="13">
        <f t="shared" si="1"/>
        <v>99.925145550318831</v>
      </c>
    </row>
    <row r="28" spans="1:19" outlineLevel="7" x14ac:dyDescent="0.25">
      <c r="A28" s="26" t="s">
        <v>43</v>
      </c>
      <c r="B28" s="28" t="s">
        <v>44</v>
      </c>
      <c r="C28" s="28" t="s">
        <v>20</v>
      </c>
      <c r="D28" s="22">
        <f>D29</f>
        <v>10</v>
      </c>
      <c r="E28" s="22"/>
      <c r="F28" s="22"/>
      <c r="G28" s="22"/>
      <c r="H28" s="22"/>
      <c r="I28" s="22"/>
      <c r="J28" s="22">
        <f>J29</f>
        <v>10</v>
      </c>
      <c r="K28" s="15"/>
      <c r="L28" s="15"/>
      <c r="M28" s="15"/>
      <c r="N28" s="15"/>
      <c r="O28" s="15"/>
      <c r="P28" s="15"/>
      <c r="Q28" s="14"/>
      <c r="R28" s="14"/>
      <c r="S28" s="13"/>
    </row>
    <row r="29" spans="1:19" ht="25.5" outlineLevel="7" x14ac:dyDescent="0.25">
      <c r="A29" s="33" t="s">
        <v>45</v>
      </c>
      <c r="B29" s="28" t="s">
        <v>44</v>
      </c>
      <c r="C29" s="28" t="s">
        <v>26</v>
      </c>
      <c r="D29" s="22">
        <v>10</v>
      </c>
      <c r="E29" s="22"/>
      <c r="F29" s="22"/>
      <c r="G29" s="22"/>
      <c r="H29" s="22"/>
      <c r="I29" s="22"/>
      <c r="J29" s="22">
        <v>10</v>
      </c>
      <c r="K29" s="15"/>
      <c r="L29" s="15"/>
      <c r="M29" s="15"/>
      <c r="N29" s="15"/>
      <c r="O29" s="15"/>
      <c r="P29" s="15"/>
      <c r="Q29" s="14"/>
      <c r="R29" s="14"/>
      <c r="S29" s="13"/>
    </row>
    <row r="30" spans="1:19" outlineLevel="7" x14ac:dyDescent="0.25">
      <c r="A30" s="26" t="s">
        <v>36</v>
      </c>
      <c r="B30" s="19" t="s">
        <v>38</v>
      </c>
      <c r="C30" s="23" t="s">
        <v>20</v>
      </c>
      <c r="D30" s="22">
        <f>D31</f>
        <v>1.8</v>
      </c>
      <c r="E30" s="22"/>
      <c r="F30" s="22"/>
      <c r="G30" s="22"/>
      <c r="H30" s="22"/>
      <c r="I30" s="22"/>
      <c r="J30" s="22">
        <f>J31</f>
        <v>1.8</v>
      </c>
      <c r="K30" s="15"/>
      <c r="L30" s="15"/>
      <c r="M30" s="15"/>
      <c r="N30" s="15"/>
      <c r="O30" s="15"/>
      <c r="P30" s="15"/>
      <c r="Q30" s="14"/>
      <c r="R30" s="14"/>
      <c r="S30" s="13">
        <f t="shared" si="1"/>
        <v>100</v>
      </c>
    </row>
    <row r="31" spans="1:19" ht="25.5" outlineLevel="7" x14ac:dyDescent="0.25">
      <c r="A31" s="32" t="s">
        <v>37</v>
      </c>
      <c r="B31" s="19" t="s">
        <v>38</v>
      </c>
      <c r="C31" s="23" t="s">
        <v>26</v>
      </c>
      <c r="D31" s="22">
        <v>1.8</v>
      </c>
      <c r="E31" s="22"/>
      <c r="F31" s="22"/>
      <c r="G31" s="22"/>
      <c r="H31" s="22"/>
      <c r="I31" s="22"/>
      <c r="J31" s="22">
        <v>1.8</v>
      </c>
      <c r="K31" s="15"/>
      <c r="L31" s="15"/>
      <c r="M31" s="15"/>
      <c r="N31" s="15"/>
      <c r="O31" s="15"/>
      <c r="P31" s="15"/>
      <c r="Q31" s="14"/>
      <c r="R31" s="14"/>
      <c r="S31" s="13">
        <f t="shared" si="1"/>
        <v>100</v>
      </c>
    </row>
    <row r="32" spans="1:19" outlineLevel="7" x14ac:dyDescent="0.25">
      <c r="A32" s="17" t="s">
        <v>11</v>
      </c>
      <c r="B32" s="19" t="s">
        <v>27</v>
      </c>
      <c r="C32" s="23" t="s">
        <v>20</v>
      </c>
      <c r="D32" s="22">
        <f>D33</f>
        <v>185.7</v>
      </c>
      <c r="E32" s="22" t="e">
        <f>E33+#REF!</f>
        <v>#REF!</v>
      </c>
      <c r="F32" s="22" t="e">
        <f>F33+#REF!</f>
        <v>#REF!</v>
      </c>
      <c r="G32" s="22" t="e">
        <f>G33+#REF!</f>
        <v>#REF!</v>
      </c>
      <c r="H32" s="22" t="e">
        <f>H33+#REF!</f>
        <v>#REF!</v>
      </c>
      <c r="I32" s="22" t="e">
        <f>I33+#REF!</f>
        <v>#REF!</v>
      </c>
      <c r="J32" s="22">
        <f>J33</f>
        <v>182.96</v>
      </c>
      <c r="K32" s="15"/>
      <c r="L32" s="15"/>
      <c r="M32" s="15"/>
      <c r="N32" s="15"/>
      <c r="O32" s="15"/>
      <c r="P32" s="15"/>
      <c r="Q32" s="14"/>
      <c r="R32" s="14"/>
      <c r="S32" s="13">
        <f t="shared" ref="S32:S33" si="7">J32/D32*100</f>
        <v>98.524501884760369</v>
      </c>
    </row>
    <row r="33" spans="1:19" outlineLevel="7" x14ac:dyDescent="0.25">
      <c r="A33" s="17" t="s">
        <v>12</v>
      </c>
      <c r="B33" s="19" t="s">
        <v>27</v>
      </c>
      <c r="C33" s="23" t="s">
        <v>21</v>
      </c>
      <c r="D33" s="22">
        <v>185.7</v>
      </c>
      <c r="E33" s="22" t="e">
        <f>#REF!</f>
        <v>#REF!</v>
      </c>
      <c r="F33" s="22" t="e">
        <f>#REF!</f>
        <v>#REF!</v>
      </c>
      <c r="G33" s="22" t="e">
        <f>#REF!</f>
        <v>#REF!</v>
      </c>
      <c r="H33" s="22" t="e">
        <f>#REF!</f>
        <v>#REF!</v>
      </c>
      <c r="I33" s="22" t="e">
        <f>#REF!</f>
        <v>#REF!</v>
      </c>
      <c r="J33" s="22">
        <v>182.96</v>
      </c>
      <c r="K33" s="15"/>
      <c r="L33" s="15"/>
      <c r="M33" s="15"/>
      <c r="N33" s="15"/>
      <c r="O33" s="15"/>
      <c r="P33" s="15"/>
      <c r="Q33" s="14"/>
      <c r="R33" s="14"/>
      <c r="S33" s="13">
        <f t="shared" si="7"/>
        <v>98.524501884760369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2024-03-15T12:27:37Z</cp:lastPrinted>
  <dcterms:created xsi:type="dcterms:W3CDTF">2018-05-06T09:12:54Z</dcterms:created>
  <dcterms:modified xsi:type="dcterms:W3CDTF">2024-03-15T12:27:55Z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